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3. ECS 2023\FLUIDEZ LECTORA\"/>
    </mc:Choice>
  </mc:AlternateContent>
  <bookViews>
    <workbookView xWindow="-120" yWindow="-120" windowWidth="19440" windowHeight="15000" tabRatio="740" activeTab="2"/>
  </bookViews>
  <sheets>
    <sheet name="1º A" sheetId="19" r:id="rId1"/>
    <sheet name="1º B" sheetId="30" r:id="rId2"/>
    <sheet name="2º A" sheetId="21" r:id="rId3"/>
    <sheet name="2º B" sheetId="31" r:id="rId4"/>
    <sheet name="3ºA" sheetId="23" r:id="rId5"/>
    <sheet name="3ºB" sheetId="32" r:id="rId6"/>
    <sheet name="4ºA" sheetId="24" r:id="rId7"/>
    <sheet name="4ºB" sheetId="33" r:id="rId8"/>
    <sheet name="5ºA" sheetId="26" r:id="rId9"/>
    <sheet name="5ºB" sheetId="34" r:id="rId10"/>
    <sheet name="6ºA" sheetId="27" r:id="rId11"/>
    <sheet name="6ºB" sheetId="37" r:id="rId12"/>
    <sheet name="Conclusiones" sheetId="28" r:id="rId13"/>
    <sheet name="Informe de compatibilidad" sheetId="38" r:id="rId14"/>
  </sheets>
  <definedNames>
    <definedName name="_xlnm._FilterDatabase" localSheetId="0" hidden="1">'1º A'!$B$7:$K$39</definedName>
    <definedName name="_xlnm._FilterDatabase" localSheetId="1" hidden="1">'1º B'!$B$7:$K$7</definedName>
    <definedName name="_xlnm._FilterDatabase" localSheetId="2" hidden="1">'2º A'!$B$7:$K$7</definedName>
    <definedName name="_xlnm._FilterDatabase" localSheetId="3" hidden="1">'2º B'!$B$7:$K$7</definedName>
    <definedName name="_xlnm._FilterDatabase" localSheetId="4" hidden="1">'3ºA'!$B$7:$K$7</definedName>
    <definedName name="_xlnm._FilterDatabase" localSheetId="5" hidden="1">'3ºB'!$B$7:$K$39</definedName>
    <definedName name="_xlnm._FilterDatabase" localSheetId="6" hidden="1">'4ºA'!$B$7:$K$39</definedName>
    <definedName name="_xlnm._FilterDatabase" localSheetId="7" hidden="1">'4ºB'!$B$7:$K$7</definedName>
    <definedName name="_xlnm._FilterDatabase" localSheetId="8" hidden="1">'5ºA'!$B$7:$K$7</definedName>
    <definedName name="_xlnm._FilterDatabase" localSheetId="9" hidden="1">'5ºB'!$B$7:$K$7</definedName>
    <definedName name="_xlnm._FilterDatabase" localSheetId="10" hidden="1">'6ºA'!$B$7:$K$7</definedName>
    <definedName name="_xlnm._FilterDatabase" localSheetId="11" hidden="1">'6ºB'!$B$7:$K$7</definedName>
    <definedName name="ECI_Rafael_Mallor_Gómez" localSheetId="0">'1º A'!$V$8:$V$15</definedName>
    <definedName name="ECI_Rafael_Mallor_Gómez" localSheetId="1">'1º B'!$V$8:$V$15</definedName>
    <definedName name="ECI_Rafael_Mallor_Gómez" localSheetId="2">'2º A'!$V$8:$V$15</definedName>
    <definedName name="ECI_Rafael_Mallor_Gómez" localSheetId="3">'2º B'!$V$8:$V$15</definedName>
    <definedName name="ECI_Rafael_Mallor_Gómez" localSheetId="4">'3ºA'!$V$8:$V$15</definedName>
    <definedName name="ECI_Rafael_Mallor_Gómez" localSheetId="5">'3ºB'!$V$8:$V$15</definedName>
    <definedName name="ECI_Rafael_Mallor_Gómez" localSheetId="6">'4ºA'!$V$8:$V$15</definedName>
    <definedName name="ECI_Rafael_Mallor_Gómez" localSheetId="7">'4ºB'!$V$8:$V$15</definedName>
    <definedName name="ECI_Rafael_Mallor_Gómez" localSheetId="8">'5ºA'!$V$8:$V$15</definedName>
    <definedName name="ECI_Rafael_Mallor_Gómez" localSheetId="9">'5ºB'!$V$8:$V$15</definedName>
    <definedName name="ECI_Rafael_Mallor_Gómez" localSheetId="10">'6ºA'!$V$8:$V$15</definedName>
    <definedName name="ECI_Rafael_Mallor_Gómez" localSheetId="11">'6ºB'!$V$8:$V$15</definedName>
    <definedName name="ECI_Rafael_Mallor_Gómez">#REF!</definedName>
    <definedName name="IIEE" localSheetId="0">'1º A'!$V$8:$V$15</definedName>
    <definedName name="IIEE" localSheetId="1">'1º B'!$V$8:$V$15</definedName>
    <definedName name="IIEE" localSheetId="2">'2º A'!$V$8:$V$15</definedName>
    <definedName name="IIEE" localSheetId="3">'2º B'!$V$8:$V$15</definedName>
    <definedName name="IIEE" localSheetId="4">'3ºA'!$V$8:$V$15</definedName>
    <definedName name="IIEE" localSheetId="5">'3ºB'!$V$8:$V$15</definedName>
    <definedName name="IIEE" localSheetId="6">'4ºA'!$V$8:$V$15</definedName>
    <definedName name="IIEE" localSheetId="7">'4ºB'!$V$8:$V$15</definedName>
    <definedName name="IIEE" localSheetId="8">'5ºA'!$V$8:$V$15</definedName>
    <definedName name="IIEE" localSheetId="9">'5ºB'!$V$8:$V$15</definedName>
    <definedName name="IIEE" localSheetId="10">'6ºA'!$V$8:$V$15</definedName>
    <definedName name="IIEE" localSheetId="11">'6ºB'!$V$8:$V$15</definedName>
    <definedName name="IIEE">#REF!</definedName>
    <definedName name="mf" localSheetId="0">'1º A'!$P$4:$P$5</definedName>
    <definedName name="mf" localSheetId="1">'1º B'!$P$4:$P$5</definedName>
    <definedName name="mf" localSheetId="2">'2º A'!$P$4:$P$5</definedName>
    <definedName name="mf" localSheetId="3">'2º B'!$P$4:$P$5</definedName>
    <definedName name="mf" localSheetId="4">'3ºA'!$P$4:$P$5</definedName>
    <definedName name="mf" localSheetId="5">'3ºB'!$P$4:$P$5</definedName>
    <definedName name="mf" localSheetId="6">'4ºA'!$P$4:$P$5</definedName>
    <definedName name="mf" localSheetId="7">'4ºB'!$P$4:$P$5</definedName>
    <definedName name="mf" localSheetId="8">'5ºA'!$P$4:$P$5</definedName>
    <definedName name="mf" localSheetId="9">'5ºB'!$P$4:$P$5</definedName>
    <definedName name="mf" localSheetId="10">'6ºA'!$P$4:$P$5</definedName>
    <definedName name="mf" localSheetId="11">'6ºB'!$P$4:$P$5</definedName>
    <definedName name="mf">#REF!</definedName>
    <definedName name="Sección" localSheetId="1">'1º B'!$R$4:$R$5</definedName>
    <definedName name="XXX" localSheetId="0">'1º A'!$I$8:$J$39</definedName>
    <definedName name="XXX" localSheetId="1">'1º B'!$I$8:$J$39</definedName>
    <definedName name="XXX" localSheetId="2">'2º A'!$I$8:$J$39</definedName>
    <definedName name="XXX" localSheetId="3">'2º B'!$I$8:$J$39</definedName>
    <definedName name="XXX" localSheetId="4">'3ºA'!$I$8:$J$39</definedName>
    <definedName name="XXX" localSheetId="5">'3ºB'!$I$8:$J$39</definedName>
    <definedName name="XXX" localSheetId="6">'4ºA'!$I$8:$J$39</definedName>
    <definedName name="XXX" localSheetId="7">'4ºB'!$I$8:$J$39</definedName>
    <definedName name="XXX" localSheetId="8">'5ºA'!$I$8:$J$39</definedName>
    <definedName name="XXX" localSheetId="9">'5ºB'!$I$8:$J$39</definedName>
    <definedName name="XXX" localSheetId="10">'6ºA'!$I$8:$J$39</definedName>
    <definedName name="XXX" localSheetId="11">'6ºB'!$I$8:$J$39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H10" i="19" l="1"/>
  <c r="I10" i="19" s="1"/>
  <c r="N10" i="19" s="1"/>
  <c r="P10" i="19" s="1"/>
  <c r="H21" i="31"/>
  <c r="I21" i="31" s="1"/>
  <c r="N21" i="31" s="1"/>
  <c r="H11" i="31"/>
  <c r="I11" i="31" s="1"/>
  <c r="N11" i="31" s="1"/>
  <c r="H39" i="31"/>
  <c r="I39" i="31" s="1"/>
  <c r="N39" i="31" s="1"/>
  <c r="H38" i="31"/>
  <c r="I38" i="31" s="1"/>
  <c r="N38" i="31" s="1"/>
  <c r="H37" i="31"/>
  <c r="I37" i="31" s="1"/>
  <c r="N37" i="31" s="1"/>
  <c r="O37" i="31" s="1"/>
  <c r="H36" i="31"/>
  <c r="I36" i="31" s="1"/>
  <c r="N36" i="31" s="1"/>
  <c r="P36" i="31" s="1"/>
  <c r="H35" i="31"/>
  <c r="I35" i="31" s="1"/>
  <c r="N35" i="31" s="1"/>
  <c r="Q35" i="31" s="1"/>
  <c r="H34" i="31"/>
  <c r="I34" i="31" s="1"/>
  <c r="N34" i="31" s="1"/>
  <c r="H33" i="31"/>
  <c r="I33" i="31" s="1"/>
  <c r="N33" i="31" s="1"/>
  <c r="H32" i="31"/>
  <c r="I32" i="31" s="1"/>
  <c r="N32" i="31" s="1"/>
  <c r="O32" i="31" s="1"/>
  <c r="H31" i="31"/>
  <c r="I31" i="31" s="1"/>
  <c r="N31" i="31" s="1"/>
  <c r="H30" i="31"/>
  <c r="I30" i="31" s="1"/>
  <c r="N30" i="31" s="1"/>
  <c r="H29" i="31"/>
  <c r="I29" i="31" s="1"/>
  <c r="N29" i="31" s="1"/>
  <c r="H28" i="31"/>
  <c r="I28" i="31" s="1"/>
  <c r="N28" i="31" s="1"/>
  <c r="H27" i="31"/>
  <c r="I27" i="31" s="1"/>
  <c r="N27" i="31" s="1"/>
  <c r="H26" i="31"/>
  <c r="I26" i="31" s="1"/>
  <c r="N26" i="31" s="1"/>
  <c r="S26" i="31" s="1"/>
  <c r="H25" i="31"/>
  <c r="I25" i="31" s="1"/>
  <c r="N25" i="31" s="1"/>
  <c r="S25" i="31" s="1"/>
  <c r="H24" i="31"/>
  <c r="I24" i="31" s="1"/>
  <c r="N24" i="31" s="1"/>
  <c r="Q24" i="31" s="1"/>
  <c r="H23" i="31"/>
  <c r="I23" i="31" s="1"/>
  <c r="N23" i="31" s="1"/>
  <c r="H22" i="31"/>
  <c r="I22" i="31" s="1"/>
  <c r="N22" i="31" s="1"/>
  <c r="S22" i="31" s="1"/>
  <c r="H20" i="31"/>
  <c r="I20" i="31" s="1"/>
  <c r="N20" i="31" s="1"/>
  <c r="H19" i="31"/>
  <c r="I19" i="31" s="1"/>
  <c r="N19" i="31" s="1"/>
  <c r="H18" i="31"/>
  <c r="I18" i="31" s="1"/>
  <c r="N18" i="31" s="1"/>
  <c r="H17" i="31"/>
  <c r="I17" i="31" s="1"/>
  <c r="N17" i="31" s="1"/>
  <c r="H16" i="31"/>
  <c r="I16" i="31" s="1"/>
  <c r="N16" i="31" s="1"/>
  <c r="H15" i="31"/>
  <c r="I15" i="31" s="1"/>
  <c r="N15" i="31" s="1"/>
  <c r="H14" i="31"/>
  <c r="I14" i="31" s="1"/>
  <c r="N14" i="31" s="1"/>
  <c r="P14" i="31" s="1"/>
  <c r="H13" i="31"/>
  <c r="I13" i="31" s="1"/>
  <c r="N13" i="31" s="1"/>
  <c r="O13" i="31" s="1"/>
  <c r="H12" i="31"/>
  <c r="I12" i="31" s="1"/>
  <c r="N12" i="31" s="1"/>
  <c r="P12" i="31" s="1"/>
  <c r="H10" i="31"/>
  <c r="I10" i="31" s="1"/>
  <c r="N10" i="31" s="1"/>
  <c r="Q10" i="31" s="1"/>
  <c r="H9" i="31"/>
  <c r="I9" i="31" s="1"/>
  <c r="N9" i="31" s="1"/>
  <c r="P9" i="31" s="1"/>
  <c r="H8" i="31"/>
  <c r="I8" i="31" s="1"/>
  <c r="H39" i="21"/>
  <c r="I39" i="21" s="1"/>
  <c r="N39" i="21" s="1"/>
  <c r="Q39" i="21" s="1"/>
  <c r="H38" i="21"/>
  <c r="I38" i="21"/>
  <c r="N38" i="21" s="1"/>
  <c r="Q38" i="21" s="1"/>
  <c r="H37" i="21"/>
  <c r="I37" i="21" s="1"/>
  <c r="N37" i="21" s="1"/>
  <c r="H36" i="21"/>
  <c r="I36" i="21" s="1"/>
  <c r="N36" i="21" s="1"/>
  <c r="H35" i="21"/>
  <c r="I35" i="21" s="1"/>
  <c r="N35" i="21" s="1"/>
  <c r="H34" i="21"/>
  <c r="I34" i="21" s="1"/>
  <c r="N34" i="21" s="1"/>
  <c r="H33" i="21"/>
  <c r="I33" i="21" s="1"/>
  <c r="N33" i="21" s="1"/>
  <c r="H32" i="21"/>
  <c r="I32" i="21" s="1"/>
  <c r="N32" i="21" s="1"/>
  <c r="H31" i="21"/>
  <c r="I31" i="21" s="1"/>
  <c r="N31" i="21" s="1"/>
  <c r="R31" i="21" s="1"/>
  <c r="H30" i="21"/>
  <c r="I30" i="21" s="1"/>
  <c r="N30" i="21" s="1"/>
  <c r="Q30" i="21" s="1"/>
  <c r="H29" i="21"/>
  <c r="I29" i="21" s="1"/>
  <c r="N29" i="21" s="1"/>
  <c r="H28" i="21"/>
  <c r="I28" i="21" s="1"/>
  <c r="N28" i="21" s="1"/>
  <c r="H27" i="21"/>
  <c r="I27" i="21" s="1"/>
  <c r="N27" i="21" s="1"/>
  <c r="Q27" i="21" s="1"/>
  <c r="H26" i="21"/>
  <c r="I26" i="21" s="1"/>
  <c r="N26" i="21" s="1"/>
  <c r="S26" i="21" s="1"/>
  <c r="H25" i="21"/>
  <c r="I25" i="21" s="1"/>
  <c r="N25" i="21" s="1"/>
  <c r="Q25" i="21" s="1"/>
  <c r="H24" i="21"/>
  <c r="I24" i="21" s="1"/>
  <c r="N24" i="21" s="1"/>
  <c r="S24" i="21" s="1"/>
  <c r="H23" i="21"/>
  <c r="I23" i="21" s="1"/>
  <c r="N23" i="21" s="1"/>
  <c r="H22" i="21"/>
  <c r="I22" i="21" s="1"/>
  <c r="N22" i="21" s="1"/>
  <c r="Q22" i="21" s="1"/>
  <c r="H21" i="21"/>
  <c r="I21" i="21" s="1"/>
  <c r="N21" i="21" s="1"/>
  <c r="H20" i="21"/>
  <c r="I20" i="21" s="1"/>
  <c r="N20" i="21" s="1"/>
  <c r="H19" i="21"/>
  <c r="I19" i="21" s="1"/>
  <c r="N19" i="21" s="1"/>
  <c r="H18" i="21"/>
  <c r="I18" i="21" s="1"/>
  <c r="N18" i="21" s="1"/>
  <c r="O18" i="21" s="1"/>
  <c r="H17" i="21"/>
  <c r="I17" i="21" s="1"/>
  <c r="N17" i="21" s="1"/>
  <c r="H16" i="21"/>
  <c r="I16" i="21" s="1"/>
  <c r="N16" i="21" s="1"/>
  <c r="H15" i="21"/>
  <c r="I15" i="21" s="1"/>
  <c r="N15" i="21" s="1"/>
  <c r="H14" i="21"/>
  <c r="I14" i="21" s="1"/>
  <c r="N14" i="21" s="1"/>
  <c r="H13" i="21"/>
  <c r="I13" i="21" s="1"/>
  <c r="N13" i="21" s="1"/>
  <c r="H12" i="21"/>
  <c r="I12" i="21" s="1"/>
  <c r="N12" i="21" s="1"/>
  <c r="H11" i="21"/>
  <c r="I11" i="21" s="1"/>
  <c r="N11" i="21" s="1"/>
  <c r="H10" i="21"/>
  <c r="I10" i="21" s="1"/>
  <c r="N10" i="21" s="1"/>
  <c r="H9" i="21"/>
  <c r="I9" i="21" s="1"/>
  <c r="N9" i="21" s="1"/>
  <c r="H8" i="21"/>
  <c r="I8" i="21" s="1"/>
  <c r="N8" i="21" s="1"/>
  <c r="R8" i="21" s="1"/>
  <c r="H39" i="26"/>
  <c r="I39" i="26" s="1"/>
  <c r="N39" i="26" s="1"/>
  <c r="H38" i="26"/>
  <c r="I38" i="26" s="1"/>
  <c r="N38" i="26" s="1"/>
  <c r="H37" i="26"/>
  <c r="I37" i="26" s="1"/>
  <c r="N37" i="26" s="1"/>
  <c r="H36" i="26"/>
  <c r="I36" i="26" s="1"/>
  <c r="N36" i="26" s="1"/>
  <c r="H35" i="26"/>
  <c r="I35" i="26" s="1"/>
  <c r="N35" i="26" s="1"/>
  <c r="H34" i="26"/>
  <c r="I34" i="26" s="1"/>
  <c r="N34" i="26" s="1"/>
  <c r="U34" i="26" s="1"/>
  <c r="H33" i="26"/>
  <c r="I33" i="26" s="1"/>
  <c r="N33" i="26" s="1"/>
  <c r="S33" i="26" s="1"/>
  <c r="H32" i="26"/>
  <c r="I32" i="26" s="1"/>
  <c r="N32" i="26" s="1"/>
  <c r="H31" i="26"/>
  <c r="I31" i="26" s="1"/>
  <c r="N31" i="26" s="1"/>
  <c r="H30" i="26"/>
  <c r="I30" i="26" s="1"/>
  <c r="N30" i="26" s="1"/>
  <c r="H29" i="26"/>
  <c r="I29" i="26" s="1"/>
  <c r="N29" i="26" s="1"/>
  <c r="H28" i="26"/>
  <c r="I28" i="26" s="1"/>
  <c r="N28" i="26" s="1"/>
  <c r="H27" i="26"/>
  <c r="I27" i="26" s="1"/>
  <c r="N27" i="26" s="1"/>
  <c r="H26" i="26"/>
  <c r="I26" i="26" s="1"/>
  <c r="N26" i="26" s="1"/>
  <c r="Q26" i="26" s="1"/>
  <c r="H25" i="26"/>
  <c r="I25" i="26" s="1"/>
  <c r="N25" i="26" s="1"/>
  <c r="H24" i="26"/>
  <c r="I24" i="26" s="1"/>
  <c r="N24" i="26" s="1"/>
  <c r="H23" i="26"/>
  <c r="I23" i="26" s="1"/>
  <c r="N23" i="26" s="1"/>
  <c r="H22" i="26"/>
  <c r="I22" i="26" s="1"/>
  <c r="N22" i="26" s="1"/>
  <c r="H21" i="26"/>
  <c r="I21" i="26" s="1"/>
  <c r="N21" i="26" s="1"/>
  <c r="H20" i="26"/>
  <c r="I20" i="26" s="1"/>
  <c r="N20" i="26" s="1"/>
  <c r="H19" i="26"/>
  <c r="I19" i="26" s="1"/>
  <c r="N19" i="26" s="1"/>
  <c r="T19" i="26" s="1"/>
  <c r="H18" i="26"/>
  <c r="I18" i="26" s="1"/>
  <c r="N18" i="26" s="1"/>
  <c r="H17" i="26"/>
  <c r="I17" i="26" s="1"/>
  <c r="N17" i="26" s="1"/>
  <c r="H16" i="26"/>
  <c r="I16" i="26" s="1"/>
  <c r="N16" i="26" s="1"/>
  <c r="H15" i="26"/>
  <c r="I15" i="26" s="1"/>
  <c r="N15" i="26" s="1"/>
  <c r="S15" i="26" s="1"/>
  <c r="H14" i="26"/>
  <c r="I14" i="26" s="1"/>
  <c r="N14" i="26" s="1"/>
  <c r="T14" i="26" s="1"/>
  <c r="H13" i="26"/>
  <c r="I13" i="26" s="1"/>
  <c r="N13" i="26" s="1"/>
  <c r="R13" i="26" s="1"/>
  <c r="H12" i="26"/>
  <c r="I12" i="26" s="1"/>
  <c r="N12" i="26" s="1"/>
  <c r="H11" i="26"/>
  <c r="I11" i="26" s="1"/>
  <c r="N11" i="26" s="1"/>
  <c r="O11" i="26" s="1"/>
  <c r="H10" i="26"/>
  <c r="I10" i="26" s="1"/>
  <c r="N10" i="26" s="1"/>
  <c r="H9" i="26"/>
  <c r="I9" i="26" s="1"/>
  <c r="H8" i="26"/>
  <c r="I8" i="26" s="1"/>
  <c r="H39" i="34"/>
  <c r="I39" i="34" s="1"/>
  <c r="N39" i="34" s="1"/>
  <c r="O39" i="34" s="1"/>
  <c r="H38" i="34"/>
  <c r="I38" i="34"/>
  <c r="N38" i="34" s="1"/>
  <c r="H37" i="34"/>
  <c r="I37" i="34" s="1"/>
  <c r="N37" i="34" s="1"/>
  <c r="S37" i="34" s="1"/>
  <c r="H36" i="34"/>
  <c r="I36" i="34" s="1"/>
  <c r="N36" i="34" s="1"/>
  <c r="H35" i="34"/>
  <c r="I35" i="34" s="1"/>
  <c r="N35" i="34" s="1"/>
  <c r="P35" i="34" s="1"/>
  <c r="H34" i="34"/>
  <c r="I34" i="34" s="1"/>
  <c r="N34" i="34" s="1"/>
  <c r="H33" i="34"/>
  <c r="I33" i="34" s="1"/>
  <c r="N33" i="34" s="1"/>
  <c r="H32" i="34"/>
  <c r="I32" i="34" s="1"/>
  <c r="N32" i="34" s="1"/>
  <c r="H31" i="34"/>
  <c r="I31" i="34" s="1"/>
  <c r="N31" i="34" s="1"/>
  <c r="H30" i="34"/>
  <c r="I30" i="34" s="1"/>
  <c r="N30" i="34" s="1"/>
  <c r="H29" i="34"/>
  <c r="I29" i="34" s="1"/>
  <c r="N29" i="34" s="1"/>
  <c r="H28" i="34"/>
  <c r="I28" i="34" s="1"/>
  <c r="N28" i="34" s="1"/>
  <c r="T28" i="34" s="1"/>
  <c r="H27" i="34"/>
  <c r="I27" i="34" s="1"/>
  <c r="N27" i="34" s="1"/>
  <c r="H26" i="34"/>
  <c r="I26" i="34" s="1"/>
  <c r="N26" i="34" s="1"/>
  <c r="H25" i="34"/>
  <c r="I25" i="34" s="1"/>
  <c r="N25" i="34" s="1"/>
  <c r="H24" i="34"/>
  <c r="I24" i="34" s="1"/>
  <c r="N24" i="34" s="1"/>
  <c r="H23" i="34"/>
  <c r="I23" i="34" s="1"/>
  <c r="N23" i="34" s="1"/>
  <c r="H22" i="34"/>
  <c r="I22" i="34" s="1"/>
  <c r="N22" i="34" s="1"/>
  <c r="H21" i="34"/>
  <c r="I21" i="34" s="1"/>
  <c r="N21" i="34" s="1"/>
  <c r="H20" i="34"/>
  <c r="I20" i="34" s="1"/>
  <c r="N20" i="34" s="1"/>
  <c r="Q20" i="34" s="1"/>
  <c r="H19" i="34"/>
  <c r="I19" i="34" s="1"/>
  <c r="N19" i="34" s="1"/>
  <c r="H18" i="34"/>
  <c r="I18" i="34" s="1"/>
  <c r="N18" i="34" s="1"/>
  <c r="O18" i="34" s="1"/>
  <c r="H17" i="34"/>
  <c r="I17" i="34" s="1"/>
  <c r="N17" i="34" s="1"/>
  <c r="H16" i="34"/>
  <c r="I16" i="34" s="1"/>
  <c r="N16" i="34" s="1"/>
  <c r="H15" i="34"/>
  <c r="I15" i="34" s="1"/>
  <c r="N15" i="34" s="1"/>
  <c r="H14" i="34"/>
  <c r="I14" i="34" s="1"/>
  <c r="N14" i="34" s="1"/>
  <c r="T14" i="34" s="1"/>
  <c r="H13" i="34"/>
  <c r="I13" i="34" s="1"/>
  <c r="N13" i="34" s="1"/>
  <c r="H12" i="34"/>
  <c r="I12" i="34" s="1"/>
  <c r="N12" i="34" s="1"/>
  <c r="Q12" i="34" s="1"/>
  <c r="H11" i="34"/>
  <c r="I11" i="34" s="1"/>
  <c r="N11" i="34" s="1"/>
  <c r="S11" i="34" s="1"/>
  <c r="H10" i="34"/>
  <c r="I10" i="34" s="1"/>
  <c r="H9" i="34"/>
  <c r="I9" i="34" s="1"/>
  <c r="N9" i="34" s="1"/>
  <c r="H8" i="34"/>
  <c r="I8" i="34" s="1"/>
  <c r="H39" i="19"/>
  <c r="I39" i="19"/>
  <c r="N39" i="19" s="1"/>
  <c r="P39" i="19" s="1"/>
  <c r="H38" i="19"/>
  <c r="I38" i="19" s="1"/>
  <c r="N38" i="19" s="1"/>
  <c r="H37" i="19"/>
  <c r="I37" i="19" s="1"/>
  <c r="N37" i="19" s="1"/>
  <c r="H36" i="19"/>
  <c r="I36" i="19" s="1"/>
  <c r="N36" i="19" s="1"/>
  <c r="H35" i="19"/>
  <c r="I35" i="19" s="1"/>
  <c r="N35" i="19" s="1"/>
  <c r="H34" i="19"/>
  <c r="I34" i="19" s="1"/>
  <c r="N34" i="19" s="1"/>
  <c r="H33" i="19"/>
  <c r="I33" i="19" s="1"/>
  <c r="N33" i="19" s="1"/>
  <c r="P33" i="19" s="1"/>
  <c r="H32" i="19"/>
  <c r="I32" i="19" s="1"/>
  <c r="N32" i="19" s="1"/>
  <c r="P32" i="19" s="1"/>
  <c r="H31" i="19"/>
  <c r="I31" i="19" s="1"/>
  <c r="N31" i="19" s="1"/>
  <c r="H30" i="19"/>
  <c r="I30" i="19" s="1"/>
  <c r="N30" i="19" s="1"/>
  <c r="O30" i="19" s="1"/>
  <c r="H29" i="19"/>
  <c r="I29" i="19" s="1"/>
  <c r="N29" i="19" s="1"/>
  <c r="R29" i="19" s="1"/>
  <c r="H28" i="19"/>
  <c r="I28" i="19" s="1"/>
  <c r="N28" i="19" s="1"/>
  <c r="H27" i="19"/>
  <c r="I27" i="19" s="1"/>
  <c r="N27" i="19" s="1"/>
  <c r="H26" i="19"/>
  <c r="I26" i="19" s="1"/>
  <c r="N26" i="19" s="1"/>
  <c r="H25" i="19"/>
  <c r="I25" i="19" s="1"/>
  <c r="N25" i="19" s="1"/>
  <c r="P25" i="19" s="1"/>
  <c r="H24" i="19"/>
  <c r="I24" i="19" s="1"/>
  <c r="N24" i="19" s="1"/>
  <c r="Q24" i="19" s="1"/>
  <c r="H23" i="19"/>
  <c r="I23" i="19" s="1"/>
  <c r="N23" i="19" s="1"/>
  <c r="H22" i="19"/>
  <c r="I22" i="19" s="1"/>
  <c r="N22" i="19" s="1"/>
  <c r="H21" i="19"/>
  <c r="I21" i="19" s="1"/>
  <c r="N21" i="19" s="1"/>
  <c r="H20" i="19"/>
  <c r="I20" i="19" s="1"/>
  <c r="N20" i="19" s="1"/>
  <c r="H19" i="19"/>
  <c r="I19" i="19" s="1"/>
  <c r="N19" i="19" s="1"/>
  <c r="H18" i="19"/>
  <c r="I18" i="19" s="1"/>
  <c r="N18" i="19" s="1"/>
  <c r="O18" i="19" s="1"/>
  <c r="H17" i="19"/>
  <c r="I17" i="19" s="1"/>
  <c r="N17" i="19" s="1"/>
  <c r="H16" i="19"/>
  <c r="I16" i="19" s="1"/>
  <c r="N16" i="19" s="1"/>
  <c r="O16" i="19" s="1"/>
  <c r="H15" i="19"/>
  <c r="I15" i="19" s="1"/>
  <c r="N15" i="19" s="1"/>
  <c r="H14" i="19"/>
  <c r="I14" i="19" s="1"/>
  <c r="N14" i="19" s="1"/>
  <c r="H13" i="19"/>
  <c r="I13" i="19" s="1"/>
  <c r="N13" i="19" s="1"/>
  <c r="S13" i="19" s="1"/>
  <c r="H12" i="19"/>
  <c r="I12" i="19" s="1"/>
  <c r="N12" i="19" s="1"/>
  <c r="H11" i="19"/>
  <c r="I11" i="19" s="1"/>
  <c r="N11" i="19" s="1"/>
  <c r="H9" i="19"/>
  <c r="I9" i="19" s="1"/>
  <c r="N9" i="19" s="1"/>
  <c r="R9" i="19" s="1"/>
  <c r="H8" i="19"/>
  <c r="I8" i="19" s="1"/>
  <c r="N8" i="19" s="1"/>
  <c r="H8" i="30"/>
  <c r="I8" i="30" s="1"/>
  <c r="H39" i="30"/>
  <c r="I39" i="30" s="1"/>
  <c r="N39" i="30" s="1"/>
  <c r="H38" i="30"/>
  <c r="I38" i="30" s="1"/>
  <c r="N38" i="30" s="1"/>
  <c r="H37" i="30"/>
  <c r="I37" i="30" s="1"/>
  <c r="N37" i="30" s="1"/>
  <c r="H36" i="30"/>
  <c r="I36" i="30" s="1"/>
  <c r="N36" i="30" s="1"/>
  <c r="R36" i="30" s="1"/>
  <c r="H35" i="30"/>
  <c r="I35" i="30" s="1"/>
  <c r="N35" i="30" s="1"/>
  <c r="H34" i="30"/>
  <c r="I34" i="30" s="1"/>
  <c r="N34" i="30" s="1"/>
  <c r="H33" i="30"/>
  <c r="I33" i="30" s="1"/>
  <c r="N33" i="30" s="1"/>
  <c r="H32" i="30"/>
  <c r="I32" i="30" s="1"/>
  <c r="N32" i="30" s="1"/>
  <c r="H31" i="30"/>
  <c r="I31" i="30" s="1"/>
  <c r="N31" i="30" s="1"/>
  <c r="H30" i="30"/>
  <c r="I30" i="30" s="1"/>
  <c r="N30" i="30" s="1"/>
  <c r="R30" i="30" s="1"/>
  <c r="H29" i="30"/>
  <c r="I29" i="30" s="1"/>
  <c r="N29" i="30" s="1"/>
  <c r="H28" i="30"/>
  <c r="I28" i="30" s="1"/>
  <c r="N28" i="30" s="1"/>
  <c r="H27" i="30"/>
  <c r="I27" i="30" s="1"/>
  <c r="N27" i="30" s="1"/>
  <c r="H26" i="30"/>
  <c r="I26" i="30" s="1"/>
  <c r="N26" i="30" s="1"/>
  <c r="H25" i="30"/>
  <c r="I25" i="30" s="1"/>
  <c r="N25" i="30" s="1"/>
  <c r="H24" i="30"/>
  <c r="I24" i="30" s="1"/>
  <c r="N24" i="30" s="1"/>
  <c r="H23" i="30"/>
  <c r="I23" i="30" s="1"/>
  <c r="N23" i="30" s="1"/>
  <c r="H22" i="30"/>
  <c r="I22" i="30" s="1"/>
  <c r="N22" i="30" s="1"/>
  <c r="H21" i="30"/>
  <c r="I21" i="30" s="1"/>
  <c r="N21" i="30" s="1"/>
  <c r="H20" i="30"/>
  <c r="I20" i="30" s="1"/>
  <c r="N20" i="30" s="1"/>
  <c r="H19" i="30"/>
  <c r="I19" i="30" s="1"/>
  <c r="N19" i="30" s="1"/>
  <c r="H18" i="30"/>
  <c r="I18" i="30" s="1"/>
  <c r="N18" i="30" s="1"/>
  <c r="H17" i="30"/>
  <c r="I17" i="30" s="1"/>
  <c r="N17" i="30" s="1"/>
  <c r="H16" i="30"/>
  <c r="I16" i="30" s="1"/>
  <c r="N16" i="30" s="1"/>
  <c r="H15" i="30"/>
  <c r="I15" i="30" s="1"/>
  <c r="N15" i="30" s="1"/>
  <c r="H14" i="30"/>
  <c r="I14" i="30" s="1"/>
  <c r="N14" i="30" s="1"/>
  <c r="H13" i="30"/>
  <c r="I13" i="30" s="1"/>
  <c r="N13" i="30" s="1"/>
  <c r="H12" i="30"/>
  <c r="I12" i="30" s="1"/>
  <c r="N12" i="30" s="1"/>
  <c r="H11" i="30"/>
  <c r="I11" i="30" s="1"/>
  <c r="N11" i="30" s="1"/>
  <c r="S11" i="30" s="1"/>
  <c r="H10" i="30"/>
  <c r="I10" i="30" s="1"/>
  <c r="N10" i="30" s="1"/>
  <c r="H9" i="30"/>
  <c r="I9" i="30" s="1"/>
  <c r="N9" i="30" s="1"/>
  <c r="P9" i="30" s="1"/>
  <c r="H27" i="23"/>
  <c r="I27" i="23" s="1"/>
  <c r="N27" i="23" s="1"/>
  <c r="H39" i="23"/>
  <c r="I39" i="23" s="1"/>
  <c r="N39" i="23"/>
  <c r="S39" i="23" s="1"/>
  <c r="H38" i="23"/>
  <c r="I38" i="23" s="1"/>
  <c r="N38" i="23" s="1"/>
  <c r="H37" i="23"/>
  <c r="I37" i="23"/>
  <c r="N37" i="23" s="1"/>
  <c r="H36" i="23"/>
  <c r="I36" i="23" s="1"/>
  <c r="N36" i="23" s="1"/>
  <c r="H35" i="23"/>
  <c r="I35" i="23" s="1"/>
  <c r="N35" i="23" s="1"/>
  <c r="H34" i="23"/>
  <c r="I34" i="23" s="1"/>
  <c r="N34" i="23" s="1"/>
  <c r="H33" i="23"/>
  <c r="I33" i="23" s="1"/>
  <c r="N33" i="23" s="1"/>
  <c r="H32" i="23"/>
  <c r="I32" i="23" s="1"/>
  <c r="N32" i="23" s="1"/>
  <c r="H31" i="23"/>
  <c r="I31" i="23" s="1"/>
  <c r="N31" i="23" s="1"/>
  <c r="H30" i="23"/>
  <c r="I30" i="23" s="1"/>
  <c r="N30" i="23" s="1"/>
  <c r="H29" i="23"/>
  <c r="I29" i="23" s="1"/>
  <c r="N29" i="23" s="1"/>
  <c r="H28" i="23"/>
  <c r="I28" i="23" s="1"/>
  <c r="N28" i="23" s="1"/>
  <c r="T28" i="23" s="1"/>
  <c r="H26" i="23"/>
  <c r="I26" i="23" s="1"/>
  <c r="N26" i="23" s="1"/>
  <c r="H25" i="23"/>
  <c r="I25" i="23" s="1"/>
  <c r="N25" i="23" s="1"/>
  <c r="H24" i="23"/>
  <c r="I24" i="23" s="1"/>
  <c r="N24" i="23" s="1"/>
  <c r="H23" i="23"/>
  <c r="I23" i="23" s="1"/>
  <c r="N23" i="23" s="1"/>
  <c r="H22" i="23"/>
  <c r="I22" i="23" s="1"/>
  <c r="N22" i="23" s="1"/>
  <c r="H21" i="23"/>
  <c r="I21" i="23" s="1"/>
  <c r="N21" i="23" s="1"/>
  <c r="H20" i="23"/>
  <c r="I20" i="23" s="1"/>
  <c r="N20" i="23" s="1"/>
  <c r="H19" i="23"/>
  <c r="I19" i="23" s="1"/>
  <c r="N19" i="23" s="1"/>
  <c r="U19" i="23" s="1"/>
  <c r="H18" i="23"/>
  <c r="I18" i="23" s="1"/>
  <c r="N18" i="23" s="1"/>
  <c r="H17" i="23"/>
  <c r="I17" i="23" s="1"/>
  <c r="N17" i="23" s="1"/>
  <c r="H16" i="23"/>
  <c r="I16" i="23" s="1"/>
  <c r="N16" i="23" s="1"/>
  <c r="H15" i="23"/>
  <c r="I15" i="23" s="1"/>
  <c r="N15" i="23" s="1"/>
  <c r="H14" i="23"/>
  <c r="I14" i="23" s="1"/>
  <c r="N14" i="23" s="1"/>
  <c r="H13" i="23"/>
  <c r="I13" i="23" s="1"/>
  <c r="N13" i="23" s="1"/>
  <c r="H12" i="23"/>
  <c r="I12" i="23" s="1"/>
  <c r="N12" i="23" s="1"/>
  <c r="H11" i="23"/>
  <c r="I11" i="23" s="1"/>
  <c r="N11" i="23" s="1"/>
  <c r="H10" i="23"/>
  <c r="I10" i="23" s="1"/>
  <c r="H9" i="23"/>
  <c r="I9" i="23" s="1"/>
  <c r="N9" i="23" s="1"/>
  <c r="H8" i="23"/>
  <c r="I8" i="23" s="1"/>
  <c r="N8" i="23" s="1"/>
  <c r="R8" i="23" s="1"/>
  <c r="H39" i="32"/>
  <c r="I39" i="32" s="1"/>
  <c r="N39" i="32" s="1"/>
  <c r="H38" i="32"/>
  <c r="I38" i="32" s="1"/>
  <c r="N38" i="32" s="1"/>
  <c r="H37" i="32"/>
  <c r="I37" i="32" s="1"/>
  <c r="N37" i="32" s="1"/>
  <c r="O37" i="32" s="1"/>
  <c r="H36" i="32"/>
  <c r="I36" i="32" s="1"/>
  <c r="N36" i="32" s="1"/>
  <c r="H35" i="32"/>
  <c r="I35" i="32" s="1"/>
  <c r="N35" i="32" s="1"/>
  <c r="P35" i="32" s="1"/>
  <c r="H34" i="32"/>
  <c r="I34" i="32" s="1"/>
  <c r="N34" i="32" s="1"/>
  <c r="R34" i="32" s="1"/>
  <c r="H33" i="32"/>
  <c r="I33" i="32" s="1"/>
  <c r="N33" i="32" s="1"/>
  <c r="R33" i="32" s="1"/>
  <c r="H32" i="32"/>
  <c r="I32" i="32" s="1"/>
  <c r="N32" i="32" s="1"/>
  <c r="H31" i="32"/>
  <c r="I31" i="32" s="1"/>
  <c r="N31" i="32" s="1"/>
  <c r="H30" i="32"/>
  <c r="I30" i="32" s="1"/>
  <c r="N30" i="32" s="1"/>
  <c r="H29" i="32"/>
  <c r="I29" i="32" s="1"/>
  <c r="N29" i="32" s="1"/>
  <c r="H28" i="32"/>
  <c r="I28" i="32" s="1"/>
  <c r="N28" i="32" s="1"/>
  <c r="H27" i="32"/>
  <c r="I27" i="32" s="1"/>
  <c r="N27" i="32" s="1"/>
  <c r="H26" i="32"/>
  <c r="I26" i="32" s="1"/>
  <c r="N26" i="32" s="1"/>
  <c r="S26" i="32" s="1"/>
  <c r="H25" i="32"/>
  <c r="I25" i="32" s="1"/>
  <c r="N25" i="32" s="1"/>
  <c r="H24" i="32"/>
  <c r="I24" i="32" s="1"/>
  <c r="N24" i="32" s="1"/>
  <c r="H23" i="32"/>
  <c r="I23" i="32" s="1"/>
  <c r="N23" i="32" s="1"/>
  <c r="H22" i="32"/>
  <c r="I22" i="32" s="1"/>
  <c r="N22" i="32" s="1"/>
  <c r="H21" i="32"/>
  <c r="I21" i="32" s="1"/>
  <c r="N21" i="32" s="1"/>
  <c r="H20" i="32"/>
  <c r="I20" i="32" s="1"/>
  <c r="N20" i="32" s="1"/>
  <c r="R20" i="32" s="1"/>
  <c r="H19" i="32"/>
  <c r="I19" i="32" s="1"/>
  <c r="N19" i="32" s="1"/>
  <c r="H18" i="32"/>
  <c r="I18" i="32" s="1"/>
  <c r="N18" i="32" s="1"/>
  <c r="U18" i="32" s="1"/>
  <c r="H17" i="32"/>
  <c r="I17" i="32" s="1"/>
  <c r="N17" i="32" s="1"/>
  <c r="H16" i="32"/>
  <c r="I16" i="32" s="1"/>
  <c r="N16" i="32" s="1"/>
  <c r="H15" i="32"/>
  <c r="I15" i="32" s="1"/>
  <c r="N15" i="32" s="1"/>
  <c r="H14" i="32"/>
  <c r="I14" i="32" s="1"/>
  <c r="N14" i="32" s="1"/>
  <c r="H13" i="32"/>
  <c r="I13" i="32" s="1"/>
  <c r="N13" i="32" s="1"/>
  <c r="H12" i="32"/>
  <c r="I12" i="32" s="1"/>
  <c r="N12" i="32" s="1"/>
  <c r="H11" i="32"/>
  <c r="I11" i="32" s="1"/>
  <c r="N11" i="32" s="1"/>
  <c r="H10" i="32"/>
  <c r="I10" i="32" s="1"/>
  <c r="N10" i="32" s="1"/>
  <c r="H9" i="32"/>
  <c r="I9" i="32" s="1"/>
  <c r="N9" i="32" s="1"/>
  <c r="H8" i="32"/>
  <c r="I8" i="32" s="1"/>
  <c r="N8" i="32" s="1"/>
  <c r="H39" i="24"/>
  <c r="I39" i="24" s="1"/>
  <c r="N39" i="24" s="1"/>
  <c r="H38" i="24"/>
  <c r="I38" i="24" s="1"/>
  <c r="N38" i="24" s="1"/>
  <c r="H37" i="24"/>
  <c r="I37" i="24" s="1"/>
  <c r="N37" i="24" s="1"/>
  <c r="H36" i="24"/>
  <c r="I36" i="24" s="1"/>
  <c r="N36" i="24" s="1"/>
  <c r="H35" i="24"/>
  <c r="I35" i="24" s="1"/>
  <c r="N35" i="24" s="1"/>
  <c r="Q35" i="24" s="1"/>
  <c r="H34" i="24"/>
  <c r="I34" i="24" s="1"/>
  <c r="N34" i="24" s="1"/>
  <c r="H33" i="24"/>
  <c r="I33" i="24" s="1"/>
  <c r="N33" i="24" s="1"/>
  <c r="H32" i="24"/>
  <c r="I32" i="24" s="1"/>
  <c r="N32" i="24" s="1"/>
  <c r="H31" i="24"/>
  <c r="I31" i="24" s="1"/>
  <c r="N31" i="24" s="1"/>
  <c r="H30" i="24"/>
  <c r="I30" i="24" s="1"/>
  <c r="N30" i="24" s="1"/>
  <c r="H29" i="24"/>
  <c r="I29" i="24" s="1"/>
  <c r="N29" i="24" s="1"/>
  <c r="H28" i="24"/>
  <c r="I28" i="24" s="1"/>
  <c r="N28" i="24" s="1"/>
  <c r="H27" i="24"/>
  <c r="I27" i="24" s="1"/>
  <c r="N27" i="24" s="1"/>
  <c r="H26" i="24"/>
  <c r="I26" i="24" s="1"/>
  <c r="N26" i="24" s="1"/>
  <c r="H25" i="24"/>
  <c r="I25" i="24" s="1"/>
  <c r="N25" i="24" s="1"/>
  <c r="H24" i="24"/>
  <c r="I24" i="24" s="1"/>
  <c r="N24" i="24" s="1"/>
  <c r="H23" i="24"/>
  <c r="I23" i="24" s="1"/>
  <c r="N23" i="24" s="1"/>
  <c r="H22" i="24"/>
  <c r="I22" i="24" s="1"/>
  <c r="N22" i="24" s="1"/>
  <c r="H21" i="24"/>
  <c r="I21" i="24" s="1"/>
  <c r="N21" i="24" s="1"/>
  <c r="H20" i="24"/>
  <c r="I20" i="24" s="1"/>
  <c r="N20" i="24" s="1"/>
  <c r="H19" i="24"/>
  <c r="I19" i="24" s="1"/>
  <c r="N19" i="24" s="1"/>
  <c r="H18" i="24"/>
  <c r="I18" i="24" s="1"/>
  <c r="N18" i="24" s="1"/>
  <c r="H17" i="24"/>
  <c r="I17" i="24" s="1"/>
  <c r="N17" i="24" s="1"/>
  <c r="S17" i="24" s="1"/>
  <c r="H16" i="24"/>
  <c r="I16" i="24" s="1"/>
  <c r="N16" i="24" s="1"/>
  <c r="H15" i="24"/>
  <c r="I15" i="24" s="1"/>
  <c r="N15" i="24" s="1"/>
  <c r="H14" i="24"/>
  <c r="I14" i="24" s="1"/>
  <c r="N14" i="24" s="1"/>
  <c r="Q14" i="24" s="1"/>
  <c r="H13" i="24"/>
  <c r="I13" i="24" s="1"/>
  <c r="N13" i="24" s="1"/>
  <c r="H12" i="24"/>
  <c r="I12" i="24" s="1"/>
  <c r="N12" i="24" s="1"/>
  <c r="H11" i="24"/>
  <c r="I11" i="24" s="1"/>
  <c r="N11" i="24" s="1"/>
  <c r="H10" i="24"/>
  <c r="I10" i="24" s="1"/>
  <c r="N10" i="24" s="1"/>
  <c r="H9" i="24"/>
  <c r="I9" i="24" s="1"/>
  <c r="N9" i="24" s="1"/>
  <c r="H8" i="24"/>
  <c r="I8" i="24" s="1"/>
  <c r="N8" i="24" s="1"/>
  <c r="S8" i="24" s="1"/>
  <c r="H39" i="33"/>
  <c r="I39" i="33" s="1"/>
  <c r="N39" i="33" s="1"/>
  <c r="H38" i="33"/>
  <c r="I38" i="33" s="1"/>
  <c r="N38" i="33"/>
  <c r="H37" i="33"/>
  <c r="I37" i="33" s="1"/>
  <c r="N37" i="33" s="1"/>
  <c r="H36" i="33"/>
  <c r="I36" i="33" s="1"/>
  <c r="N36" i="33" s="1"/>
  <c r="H35" i="33"/>
  <c r="I35" i="33" s="1"/>
  <c r="N35" i="33" s="1"/>
  <c r="H34" i="33"/>
  <c r="I34" i="33" s="1"/>
  <c r="N34" i="33" s="1"/>
  <c r="H33" i="33"/>
  <c r="I33" i="33" s="1"/>
  <c r="N33" i="33" s="1"/>
  <c r="H32" i="33"/>
  <c r="I32" i="33" s="1"/>
  <c r="N32" i="33" s="1"/>
  <c r="H31" i="33"/>
  <c r="I31" i="33" s="1"/>
  <c r="N31" i="33" s="1"/>
  <c r="H30" i="33"/>
  <c r="I30" i="33" s="1"/>
  <c r="N30" i="33" s="1"/>
  <c r="H29" i="33"/>
  <c r="I29" i="33" s="1"/>
  <c r="N29" i="33" s="1"/>
  <c r="H28" i="33"/>
  <c r="I28" i="33" s="1"/>
  <c r="N28" i="33" s="1"/>
  <c r="H27" i="33"/>
  <c r="I27" i="33" s="1"/>
  <c r="N27" i="33" s="1"/>
  <c r="H26" i="33"/>
  <c r="I26" i="33" s="1"/>
  <c r="N26" i="33" s="1"/>
  <c r="H25" i="33"/>
  <c r="I25" i="33" s="1"/>
  <c r="N25" i="33" s="1"/>
  <c r="H24" i="33"/>
  <c r="I24" i="33" s="1"/>
  <c r="N24" i="33" s="1"/>
  <c r="H23" i="33"/>
  <c r="I23" i="33" s="1"/>
  <c r="N23" i="33" s="1"/>
  <c r="H22" i="33"/>
  <c r="I22" i="33" s="1"/>
  <c r="N22" i="33" s="1"/>
  <c r="H21" i="33"/>
  <c r="I21" i="33" s="1"/>
  <c r="N21" i="33" s="1"/>
  <c r="H20" i="33"/>
  <c r="I20" i="33" s="1"/>
  <c r="N20" i="33" s="1"/>
  <c r="H19" i="33"/>
  <c r="I19" i="33" s="1"/>
  <c r="N19" i="33" s="1"/>
  <c r="H18" i="33"/>
  <c r="I18" i="33" s="1"/>
  <c r="N18" i="33" s="1"/>
  <c r="H17" i="33"/>
  <c r="I17" i="33" s="1"/>
  <c r="N17" i="33" s="1"/>
  <c r="H16" i="33"/>
  <c r="I16" i="33" s="1"/>
  <c r="N16" i="33" s="1"/>
  <c r="H15" i="33"/>
  <c r="I15" i="33" s="1"/>
  <c r="N15" i="33" s="1"/>
  <c r="H14" i="33"/>
  <c r="I14" i="33" s="1"/>
  <c r="N14" i="33" s="1"/>
  <c r="H13" i="33"/>
  <c r="I13" i="33" s="1"/>
  <c r="N13" i="33" s="1"/>
  <c r="H12" i="33"/>
  <c r="I12" i="33" s="1"/>
  <c r="N12" i="33" s="1"/>
  <c r="H11" i="33"/>
  <c r="I11" i="33" s="1"/>
  <c r="N11" i="33" s="1"/>
  <c r="H10" i="33"/>
  <c r="I10" i="33" s="1"/>
  <c r="N10" i="33" s="1"/>
  <c r="H9" i="33"/>
  <c r="I9" i="33" s="1"/>
  <c r="N9" i="33" s="1"/>
  <c r="H8" i="33"/>
  <c r="I8" i="33" s="1"/>
  <c r="H39" i="27"/>
  <c r="I39" i="27"/>
  <c r="N39" i="27" s="1"/>
  <c r="S39" i="27" s="1"/>
  <c r="H38" i="27"/>
  <c r="I38" i="27" s="1"/>
  <c r="N38" i="27" s="1"/>
  <c r="H37" i="27"/>
  <c r="I37" i="27" s="1"/>
  <c r="N37" i="27" s="1"/>
  <c r="H36" i="27"/>
  <c r="I36" i="27" s="1"/>
  <c r="N36" i="27" s="1"/>
  <c r="H35" i="27"/>
  <c r="I35" i="27" s="1"/>
  <c r="N35" i="27"/>
  <c r="P35" i="27" s="1"/>
  <c r="H34" i="27"/>
  <c r="I34" i="27" s="1"/>
  <c r="N34" i="27" s="1"/>
  <c r="H33" i="27"/>
  <c r="I33" i="27" s="1"/>
  <c r="N33" i="27" s="1"/>
  <c r="H32" i="27"/>
  <c r="I32" i="27" s="1"/>
  <c r="N32" i="27" s="1"/>
  <c r="H31" i="27"/>
  <c r="I31" i="27" s="1"/>
  <c r="N31" i="27" s="1"/>
  <c r="U31" i="27" s="1"/>
  <c r="H30" i="27"/>
  <c r="I30" i="27" s="1"/>
  <c r="N30" i="27" s="1"/>
  <c r="T30" i="27" s="1"/>
  <c r="H29" i="27"/>
  <c r="I29" i="27" s="1"/>
  <c r="N29" i="27" s="1"/>
  <c r="H28" i="27"/>
  <c r="I28" i="27" s="1"/>
  <c r="N28" i="27" s="1"/>
  <c r="H27" i="27"/>
  <c r="I27" i="27" s="1"/>
  <c r="N27" i="27" s="1"/>
  <c r="H26" i="27"/>
  <c r="I26" i="27" s="1"/>
  <c r="N26" i="27" s="1"/>
  <c r="T26" i="27" s="1"/>
  <c r="H25" i="27"/>
  <c r="I25" i="27" s="1"/>
  <c r="N25" i="27" s="1"/>
  <c r="H24" i="27"/>
  <c r="I24" i="27" s="1"/>
  <c r="N24" i="27" s="1"/>
  <c r="H23" i="27"/>
  <c r="I23" i="27" s="1"/>
  <c r="N23" i="27" s="1"/>
  <c r="H22" i="27"/>
  <c r="I22" i="27" s="1"/>
  <c r="N22" i="27" s="1"/>
  <c r="Q22" i="27" s="1"/>
  <c r="H21" i="27"/>
  <c r="I21" i="27" s="1"/>
  <c r="N21" i="27" s="1"/>
  <c r="H20" i="27"/>
  <c r="I20" i="27" s="1"/>
  <c r="N20" i="27" s="1"/>
  <c r="H19" i="27"/>
  <c r="I19" i="27" s="1"/>
  <c r="N19" i="27" s="1"/>
  <c r="Q19" i="27" s="1"/>
  <c r="H18" i="27"/>
  <c r="I18" i="27" s="1"/>
  <c r="N18" i="27" s="1"/>
  <c r="U18" i="27" s="1"/>
  <c r="H17" i="27"/>
  <c r="I17" i="27" s="1"/>
  <c r="N17" i="27" s="1"/>
  <c r="H16" i="27"/>
  <c r="I16" i="27" s="1"/>
  <c r="N16" i="27" s="1"/>
  <c r="H15" i="27"/>
  <c r="I15" i="27" s="1"/>
  <c r="N15" i="27" s="1"/>
  <c r="H14" i="27"/>
  <c r="I14" i="27" s="1"/>
  <c r="N14" i="27" s="1"/>
  <c r="H13" i="27"/>
  <c r="I13" i="27" s="1"/>
  <c r="N13" i="27" s="1"/>
  <c r="H12" i="27"/>
  <c r="I12" i="27" s="1"/>
  <c r="N12" i="27" s="1"/>
  <c r="H11" i="27"/>
  <c r="I11" i="27" s="1"/>
  <c r="N11" i="27" s="1"/>
  <c r="H10" i="27"/>
  <c r="I10" i="27" s="1"/>
  <c r="N10" i="27" s="1"/>
  <c r="H9" i="27"/>
  <c r="I9" i="27" s="1"/>
  <c r="N9" i="27" s="1"/>
  <c r="H8" i="27"/>
  <c r="I8" i="27" s="1"/>
  <c r="H39" i="37"/>
  <c r="I39" i="37" s="1"/>
  <c r="N39" i="37" s="1"/>
  <c r="H38" i="37"/>
  <c r="I38" i="37" s="1"/>
  <c r="N38" i="37" s="1"/>
  <c r="H37" i="37"/>
  <c r="I37" i="37" s="1"/>
  <c r="N37" i="37" s="1"/>
  <c r="H36" i="37"/>
  <c r="I36" i="37" s="1"/>
  <c r="N36" i="37" s="1"/>
  <c r="H35" i="37"/>
  <c r="I35" i="37" s="1"/>
  <c r="N35" i="37" s="1"/>
  <c r="H34" i="37"/>
  <c r="I34" i="37" s="1"/>
  <c r="N34" i="37" s="1"/>
  <c r="H33" i="37"/>
  <c r="I33" i="37" s="1"/>
  <c r="N33" i="37" s="1"/>
  <c r="H32" i="37"/>
  <c r="I32" i="37" s="1"/>
  <c r="N32" i="37" s="1"/>
  <c r="H31" i="37"/>
  <c r="I31" i="37" s="1"/>
  <c r="N31" i="37" s="1"/>
  <c r="H30" i="37"/>
  <c r="I30" i="37" s="1"/>
  <c r="N30" i="37" s="1"/>
  <c r="H29" i="37"/>
  <c r="I29" i="37" s="1"/>
  <c r="N29" i="37" s="1"/>
  <c r="O29" i="37" s="1"/>
  <c r="H28" i="37"/>
  <c r="I28" i="37" s="1"/>
  <c r="N28" i="37" s="1"/>
  <c r="H27" i="37"/>
  <c r="I27" i="37" s="1"/>
  <c r="N27" i="37" s="1"/>
  <c r="Q27" i="37" s="1"/>
  <c r="H26" i="37"/>
  <c r="I26" i="37" s="1"/>
  <c r="N26" i="37" s="1"/>
  <c r="P26" i="37" s="1"/>
  <c r="H25" i="37"/>
  <c r="I25" i="37" s="1"/>
  <c r="N25" i="37" s="1"/>
  <c r="O25" i="37" s="1"/>
  <c r="H24" i="37"/>
  <c r="I24" i="37" s="1"/>
  <c r="N24" i="37" s="1"/>
  <c r="H23" i="37"/>
  <c r="I23" i="37" s="1"/>
  <c r="N23" i="37" s="1"/>
  <c r="H22" i="37"/>
  <c r="I22" i="37" s="1"/>
  <c r="N22" i="37" s="1"/>
  <c r="H21" i="37"/>
  <c r="I21" i="37" s="1"/>
  <c r="N21" i="37" s="1"/>
  <c r="U21" i="37" s="1"/>
  <c r="H20" i="37"/>
  <c r="I20" i="37" s="1"/>
  <c r="N20" i="37" s="1"/>
  <c r="H19" i="37"/>
  <c r="I19" i="37" s="1"/>
  <c r="N19" i="37" s="1"/>
  <c r="R19" i="37" s="1"/>
  <c r="H18" i="37"/>
  <c r="I18" i="37" s="1"/>
  <c r="N18" i="37" s="1"/>
  <c r="T18" i="37" s="1"/>
  <c r="H17" i="37"/>
  <c r="I17" i="37" s="1"/>
  <c r="N17" i="37" s="1"/>
  <c r="Q17" i="37" s="1"/>
  <c r="H16" i="37"/>
  <c r="I16" i="37" s="1"/>
  <c r="N16" i="37" s="1"/>
  <c r="P16" i="37" s="1"/>
  <c r="H15" i="37"/>
  <c r="I15" i="37" s="1"/>
  <c r="N15" i="37" s="1"/>
  <c r="H14" i="37"/>
  <c r="I14" i="37" s="1"/>
  <c r="N14" i="37" s="1"/>
  <c r="T14" i="37" s="1"/>
  <c r="H13" i="37"/>
  <c r="I13" i="37" s="1"/>
  <c r="N13" i="37" s="1"/>
  <c r="H12" i="37"/>
  <c r="I12" i="37" s="1"/>
  <c r="N12" i="37" s="1"/>
  <c r="H11" i="37"/>
  <c r="I11" i="37" s="1"/>
  <c r="N11" i="37" s="1"/>
  <c r="R11" i="37" s="1"/>
  <c r="H10" i="37"/>
  <c r="I10" i="37" s="1"/>
  <c r="N10" i="37" s="1"/>
  <c r="P10" i="37" s="1"/>
  <c r="H9" i="37"/>
  <c r="I9" i="37" s="1"/>
  <c r="N9" i="37" s="1"/>
  <c r="T9" i="37" s="1"/>
  <c r="H8" i="37"/>
  <c r="I8" i="37" s="1"/>
  <c r="O39" i="27"/>
  <c r="Q39" i="27"/>
  <c r="B2" i="28"/>
  <c r="E38" i="28" s="1"/>
  <c r="K8" i="37"/>
  <c r="K9" i="37"/>
  <c r="K10" i="37"/>
  <c r="K11" i="37"/>
  <c r="K12" i="37"/>
  <c r="K13" i="37"/>
  <c r="K14" i="37"/>
  <c r="K15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8" i="23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F29" i="28"/>
  <c r="N29" i="28"/>
  <c r="F28" i="28"/>
  <c r="N28" i="28"/>
  <c r="E28" i="28"/>
  <c r="D28" i="28"/>
  <c r="E29" i="28"/>
  <c r="D29" i="28"/>
  <c r="H29" i="28"/>
  <c r="P29" i="28"/>
  <c r="K28" i="28"/>
  <c r="S28" i="28"/>
  <c r="G28" i="28"/>
  <c r="O28" i="28"/>
  <c r="J28" i="28"/>
  <c r="R28" i="28"/>
  <c r="L29" i="28"/>
  <c r="T29" i="28"/>
  <c r="I29" i="28"/>
  <c r="Q29" i="28"/>
  <c r="U29" i="28"/>
  <c r="M29" i="28"/>
  <c r="R29" i="28"/>
  <c r="J29" i="28"/>
  <c r="K29" i="28"/>
  <c r="G29" i="28"/>
  <c r="O29" i="28"/>
  <c r="M28" i="28"/>
  <c r="U28" i="28"/>
  <c r="I28" i="28"/>
  <c r="Q28" i="28"/>
  <c r="L28" i="28"/>
  <c r="T28" i="28"/>
  <c r="H28" i="28"/>
  <c r="P28" i="28"/>
  <c r="P39" i="31"/>
  <c r="O39" i="21"/>
  <c r="S39" i="21"/>
  <c r="O39" i="23"/>
  <c r="P38" i="21"/>
  <c r="S38" i="21"/>
  <c r="R38" i="21"/>
  <c r="O36" i="34"/>
  <c r="U39" i="34"/>
  <c r="N10" i="34"/>
  <c r="O10" i="34" s="1"/>
  <c r="T37" i="34"/>
  <c r="O38" i="34"/>
  <c r="P38" i="34"/>
  <c r="R38" i="34"/>
  <c r="T38" i="34"/>
  <c r="Q38" i="34"/>
  <c r="S38" i="34"/>
  <c r="U38" i="34"/>
  <c r="Q33" i="26"/>
  <c r="P33" i="26"/>
  <c r="O33" i="26"/>
  <c r="O36" i="32"/>
  <c r="P37" i="23"/>
  <c r="T37" i="23"/>
  <c r="Q34" i="31"/>
  <c r="Q33" i="31"/>
  <c r="R33" i="31"/>
  <c r="P37" i="31"/>
  <c r="S37" i="31"/>
  <c r="Q37" i="31"/>
  <c r="O35" i="30"/>
  <c r="Q35" i="30"/>
  <c r="S35" i="30"/>
  <c r="O36" i="30"/>
  <c r="U35" i="27"/>
  <c r="P38" i="33"/>
  <c r="S38" i="33"/>
  <c r="R38" i="33"/>
  <c r="U38" i="33"/>
  <c r="U39" i="27"/>
  <c r="R39" i="19"/>
  <c r="Q39" i="19"/>
  <c r="P39" i="27"/>
  <c r="R31" i="27"/>
  <c r="O34" i="27"/>
  <c r="Q11" i="19"/>
  <c r="S9" i="19"/>
  <c r="P14" i="19"/>
  <c r="R23" i="19"/>
  <c r="Q26" i="19"/>
  <c r="Q34" i="19"/>
  <c r="P21" i="19"/>
  <c r="P19" i="27"/>
  <c r="O39" i="32"/>
  <c r="T39" i="27"/>
  <c r="S39" i="19"/>
  <c r="P38" i="30"/>
  <c r="T35" i="32"/>
  <c r="P37" i="32"/>
  <c r="S36" i="30"/>
  <c r="Q36" i="31"/>
  <c r="Q35" i="32"/>
  <c r="U37" i="32"/>
  <c r="O35" i="24"/>
  <c r="R39" i="23"/>
  <c r="T39" i="23"/>
  <c r="P39" i="23"/>
  <c r="R39" i="34"/>
  <c r="T39" i="34"/>
  <c r="Q39" i="34"/>
  <c r="S39" i="26"/>
  <c r="Q36" i="30"/>
  <c r="O35" i="32"/>
  <c r="P39" i="34"/>
  <c r="U39" i="23"/>
  <c r="O39" i="19"/>
  <c r="P36" i="32"/>
  <c r="O37" i="23"/>
  <c r="Q37" i="23"/>
  <c r="O37" i="34"/>
  <c r="P37" i="34"/>
  <c r="P36" i="30"/>
  <c r="O34" i="31"/>
  <c r="R35" i="32"/>
  <c r="S36" i="26"/>
  <c r="U37" i="34"/>
  <c r="S39" i="34"/>
  <c r="Q39" i="23"/>
  <c r="R39" i="27"/>
  <c r="R35" i="34"/>
  <c r="S35" i="34"/>
  <c r="R32" i="26"/>
  <c r="R39" i="21"/>
  <c r="P39" i="21"/>
  <c r="S38" i="31"/>
  <c r="R38" i="26"/>
  <c r="T33" i="26"/>
  <c r="O38" i="21"/>
  <c r="R35" i="31" l="1"/>
  <c r="O36" i="31"/>
  <c r="R30" i="19"/>
  <c r="R15" i="26"/>
  <c r="O33" i="30"/>
  <c r="Q33" i="30"/>
  <c r="O10" i="37"/>
  <c r="R30" i="27"/>
  <c r="U26" i="27"/>
  <c r="P30" i="27"/>
  <c r="R22" i="27"/>
  <c r="Q30" i="27"/>
  <c r="O26" i="27"/>
  <c r="Q15" i="26"/>
  <c r="O34" i="26"/>
  <c r="P19" i="23"/>
  <c r="Q9" i="30"/>
  <c r="S9" i="30"/>
  <c r="O9" i="30"/>
  <c r="R9" i="30"/>
  <c r="Q27" i="30"/>
  <c r="S27" i="30"/>
  <c r="U38" i="37"/>
  <c r="S38" i="37"/>
  <c r="T38" i="37"/>
  <c r="R37" i="27"/>
  <c r="S37" i="27"/>
  <c r="T37" i="27"/>
  <c r="Q37" i="27"/>
  <c r="T38" i="23"/>
  <c r="P38" i="23"/>
  <c r="U38" i="23"/>
  <c r="Q38" i="23"/>
  <c r="R38" i="23"/>
  <c r="O38" i="23"/>
  <c r="S38" i="23"/>
  <c r="O19" i="27"/>
  <c r="T35" i="27"/>
  <c r="U19" i="27"/>
  <c r="R35" i="27"/>
  <c r="Q14" i="37"/>
  <c r="U30" i="37"/>
  <c r="Q30" i="37"/>
  <c r="O22" i="27"/>
  <c r="S22" i="27"/>
  <c r="T22" i="27"/>
  <c r="P22" i="27"/>
  <c r="U22" i="27"/>
  <c r="U11" i="26"/>
  <c r="S14" i="26"/>
  <c r="U14" i="26"/>
  <c r="U36" i="33"/>
  <c r="T36" i="33"/>
  <c r="S36" i="33"/>
  <c r="O36" i="33"/>
  <c r="Q36" i="33"/>
  <c r="P36" i="33"/>
  <c r="R36" i="33"/>
  <c r="O29" i="31"/>
  <c r="R29" i="31"/>
  <c r="R19" i="30"/>
  <c r="S19" i="30"/>
  <c r="P19" i="30"/>
  <c r="Q23" i="30"/>
  <c r="P23" i="30"/>
  <c r="R23" i="30"/>
  <c r="S23" i="30"/>
  <c r="O23" i="30"/>
  <c r="P17" i="30"/>
  <c r="Q17" i="30"/>
  <c r="R17" i="30"/>
  <c r="O17" i="30"/>
  <c r="P25" i="30"/>
  <c r="Q25" i="30"/>
  <c r="R25" i="30"/>
  <c r="O28" i="23"/>
  <c r="U8" i="24"/>
  <c r="T16" i="37"/>
  <c r="O26" i="31"/>
  <c r="R14" i="31"/>
  <c r="Q26" i="31"/>
  <c r="S29" i="31"/>
  <c r="Q9" i="31"/>
  <c r="O8" i="19"/>
  <c r="Q8" i="19"/>
  <c r="R8" i="19"/>
  <c r="S8" i="19"/>
  <c r="O29" i="30"/>
  <c r="Q29" i="30"/>
  <c r="P21" i="30"/>
  <c r="O21" i="30"/>
  <c r="Q21" i="30"/>
  <c r="S21" i="30"/>
  <c r="R21" i="30"/>
  <c r="S31" i="30"/>
  <c r="Q31" i="30"/>
  <c r="R31" i="30"/>
  <c r="O27" i="30"/>
  <c r="Q19" i="30"/>
  <c r="O25" i="30"/>
  <c r="S25" i="30"/>
  <c r="S17" i="30"/>
  <c r="R27" i="30"/>
  <c r="P27" i="30"/>
  <c r="O19" i="30"/>
  <c r="P13" i="30"/>
  <c r="R13" i="30"/>
  <c r="O13" i="30"/>
  <c r="Q13" i="30"/>
  <c r="S13" i="30"/>
  <c r="S15" i="30"/>
  <c r="O15" i="30"/>
  <c r="Q15" i="30"/>
  <c r="P15" i="30"/>
  <c r="R15" i="30"/>
  <c r="R11" i="30"/>
  <c r="Q11" i="30"/>
  <c r="P11" i="30"/>
  <c r="O11" i="30"/>
  <c r="O24" i="30"/>
  <c r="Q24" i="30"/>
  <c r="S24" i="30"/>
  <c r="Q32" i="30"/>
  <c r="P32" i="30"/>
  <c r="O22" i="30"/>
  <c r="S22" i="30"/>
  <c r="O12" i="30"/>
  <c r="P12" i="30"/>
  <c r="R20" i="30"/>
  <c r="P20" i="30"/>
  <c r="R28" i="30"/>
  <c r="O28" i="30"/>
  <c r="P16" i="30"/>
  <c r="O16" i="30"/>
  <c r="S16" i="30"/>
  <c r="R14" i="30"/>
  <c r="Q14" i="30"/>
  <c r="R10" i="30"/>
  <c r="O10" i="30"/>
  <c r="P18" i="30"/>
  <c r="R18" i="30"/>
  <c r="Q26" i="30"/>
  <c r="P26" i="30"/>
  <c r="Q28" i="30"/>
  <c r="P24" i="30"/>
  <c r="S20" i="30"/>
  <c r="R16" i="30"/>
  <c r="Q12" i="30"/>
  <c r="S26" i="30"/>
  <c r="O26" i="30"/>
  <c r="P22" i="30"/>
  <c r="Q18" i="30"/>
  <c r="O18" i="30"/>
  <c r="S14" i="30"/>
  <c r="Q10" i="30"/>
  <c r="Q30" i="30"/>
  <c r="S28" i="30"/>
  <c r="P28" i="30"/>
  <c r="R24" i="30"/>
  <c r="O20" i="30"/>
  <c r="Q20" i="30"/>
  <c r="Q16" i="30"/>
  <c r="S12" i="30"/>
  <c r="R12" i="30"/>
  <c r="R26" i="30"/>
  <c r="R22" i="30"/>
  <c r="S18" i="30"/>
  <c r="P14" i="30"/>
  <c r="P10" i="30"/>
  <c r="S10" i="30"/>
  <c r="O32" i="30"/>
  <c r="Q22" i="30"/>
  <c r="O14" i="30"/>
  <c r="O17" i="19"/>
  <c r="R17" i="19"/>
  <c r="P17" i="19"/>
  <c r="T38" i="24"/>
  <c r="Q38" i="24"/>
  <c r="S38" i="24"/>
  <c r="U38" i="24"/>
  <c r="O38" i="24"/>
  <c r="O38" i="32"/>
  <c r="P38" i="32"/>
  <c r="T38" i="32"/>
  <c r="R38" i="32"/>
  <c r="Q38" i="32"/>
  <c r="S38" i="32"/>
  <c r="U38" i="32"/>
  <c r="R39" i="30"/>
  <c r="S39" i="30"/>
  <c r="Q39" i="30"/>
  <c r="O11" i="19"/>
  <c r="R11" i="19"/>
  <c r="S11" i="19"/>
  <c r="Q15" i="19"/>
  <c r="O15" i="19"/>
  <c r="S15" i="19"/>
  <c r="P15" i="19"/>
  <c r="S19" i="19"/>
  <c r="R19" i="19"/>
  <c r="P19" i="19"/>
  <c r="P23" i="19"/>
  <c r="Q23" i="19"/>
  <c r="O23" i="19"/>
  <c r="S23" i="19"/>
  <c r="Q27" i="19"/>
  <c r="S27" i="19"/>
  <c r="R27" i="19"/>
  <c r="P27" i="19"/>
  <c r="Q31" i="19"/>
  <c r="O31" i="19"/>
  <c r="S31" i="19"/>
  <c r="P31" i="19"/>
  <c r="O35" i="19"/>
  <c r="R35" i="19"/>
  <c r="S35" i="19"/>
  <c r="P35" i="19"/>
  <c r="Q37" i="26"/>
  <c r="S37" i="26"/>
  <c r="P37" i="26"/>
  <c r="T37" i="26"/>
  <c r="R37" i="21"/>
  <c r="O37" i="21"/>
  <c r="P37" i="21"/>
  <c r="S37" i="21"/>
  <c r="Q37" i="21"/>
  <c r="R38" i="24"/>
  <c r="Q35" i="19"/>
  <c r="Q19" i="19"/>
  <c r="R15" i="19"/>
  <c r="T23" i="37"/>
  <c r="P23" i="37"/>
  <c r="R31" i="37"/>
  <c r="T31" i="37"/>
  <c r="T38" i="27"/>
  <c r="U38" i="27"/>
  <c r="R38" i="27"/>
  <c r="O39" i="33"/>
  <c r="P39" i="33"/>
  <c r="U39" i="33"/>
  <c r="S35" i="24"/>
  <c r="P35" i="24"/>
  <c r="R35" i="24"/>
  <c r="U35" i="24"/>
  <c r="T35" i="24"/>
  <c r="U39" i="32"/>
  <c r="R39" i="32"/>
  <c r="S39" i="32"/>
  <c r="P39" i="32"/>
  <c r="T39" i="32"/>
  <c r="Q39" i="32"/>
  <c r="R12" i="19"/>
  <c r="P12" i="19"/>
  <c r="O12" i="19"/>
  <c r="Q12" i="19"/>
  <c r="Q16" i="19"/>
  <c r="S16" i="19"/>
  <c r="R16" i="19"/>
  <c r="P16" i="19"/>
  <c r="P20" i="19"/>
  <c r="R20" i="19"/>
  <c r="S20" i="19"/>
  <c r="Q20" i="19"/>
  <c r="O24" i="19"/>
  <c r="R24" i="19"/>
  <c r="P24" i="19"/>
  <c r="S24" i="19"/>
  <c r="Q28" i="19"/>
  <c r="P28" i="19"/>
  <c r="O28" i="19"/>
  <c r="R28" i="19"/>
  <c r="Q32" i="19"/>
  <c r="O32" i="19"/>
  <c r="S32" i="19"/>
  <c r="R32" i="19"/>
  <c r="R36" i="19"/>
  <c r="Q36" i="19"/>
  <c r="O36" i="19"/>
  <c r="U38" i="26"/>
  <c r="P38" i="26"/>
  <c r="T38" i="26"/>
  <c r="S38" i="26"/>
  <c r="Q38" i="26"/>
  <c r="O38" i="26"/>
  <c r="P38" i="24"/>
  <c r="S28" i="19"/>
  <c r="O27" i="19"/>
  <c r="O19" i="19"/>
  <c r="S12" i="19"/>
  <c r="T36" i="27"/>
  <c r="O36" i="27"/>
  <c r="Q36" i="27"/>
  <c r="U37" i="33"/>
  <c r="T37" i="33"/>
  <c r="S37" i="33"/>
  <c r="S36" i="24"/>
  <c r="O36" i="24"/>
  <c r="Q36" i="24"/>
  <c r="U36" i="24"/>
  <c r="R37" i="30"/>
  <c r="Q37" i="30"/>
  <c r="S37" i="30"/>
  <c r="P37" i="30"/>
  <c r="O37" i="30"/>
  <c r="O13" i="19"/>
  <c r="R13" i="19"/>
  <c r="Q13" i="19"/>
  <c r="P13" i="19"/>
  <c r="O21" i="19"/>
  <c r="R21" i="19"/>
  <c r="S21" i="19"/>
  <c r="Q21" i="19"/>
  <c r="O25" i="19"/>
  <c r="S25" i="19"/>
  <c r="R25" i="19"/>
  <c r="Q29" i="19"/>
  <c r="O29" i="19"/>
  <c r="P29" i="19"/>
  <c r="S29" i="19"/>
  <c r="S33" i="19"/>
  <c r="R33" i="19"/>
  <c r="Q33" i="19"/>
  <c r="O37" i="19"/>
  <c r="P37" i="19"/>
  <c r="Q37" i="19"/>
  <c r="R37" i="19"/>
  <c r="U35" i="26"/>
  <c r="R35" i="26"/>
  <c r="T35" i="26"/>
  <c r="P35" i="26"/>
  <c r="S35" i="26"/>
  <c r="U39" i="26"/>
  <c r="O39" i="26"/>
  <c r="T39" i="26"/>
  <c r="P39" i="26"/>
  <c r="R39" i="26"/>
  <c r="Q39" i="26"/>
  <c r="T36" i="24"/>
  <c r="O33" i="19"/>
  <c r="Q25" i="19"/>
  <c r="O20" i="19"/>
  <c r="R31" i="19"/>
  <c r="P11" i="19"/>
  <c r="Q34" i="27"/>
  <c r="T34" i="27"/>
  <c r="S35" i="33"/>
  <c r="P35" i="33"/>
  <c r="T35" i="33"/>
  <c r="Q34" i="30"/>
  <c r="P34" i="30"/>
  <c r="O34" i="30"/>
  <c r="R34" i="30"/>
  <c r="S34" i="30"/>
  <c r="S38" i="30"/>
  <c r="O38" i="30"/>
  <c r="R38" i="30"/>
  <c r="Q38" i="30"/>
  <c r="Q9" i="19"/>
  <c r="P9" i="19"/>
  <c r="O9" i="19"/>
  <c r="O14" i="19"/>
  <c r="R14" i="19"/>
  <c r="S14" i="19"/>
  <c r="Q14" i="19"/>
  <c r="Q18" i="19"/>
  <c r="S18" i="19"/>
  <c r="R18" i="19"/>
  <c r="P18" i="19"/>
  <c r="O26" i="19"/>
  <c r="S26" i="19"/>
  <c r="R26" i="19"/>
  <c r="P26" i="19"/>
  <c r="S30" i="19"/>
  <c r="P30" i="19"/>
  <c r="Q30" i="19"/>
  <c r="O34" i="19"/>
  <c r="S34" i="19"/>
  <c r="R34" i="19"/>
  <c r="P34" i="19"/>
  <c r="P38" i="19"/>
  <c r="O38" i="19"/>
  <c r="R38" i="19"/>
  <c r="O32" i="26"/>
  <c r="U32" i="26"/>
  <c r="P32" i="26"/>
  <c r="T32" i="26"/>
  <c r="T36" i="26"/>
  <c r="R36" i="26"/>
  <c r="O36" i="26"/>
  <c r="U36" i="26"/>
  <c r="P36" i="26"/>
  <c r="Q36" i="26"/>
  <c r="Q36" i="21"/>
  <c r="O36" i="21"/>
  <c r="R36" i="21"/>
  <c r="S36" i="21"/>
  <c r="P36" i="21"/>
  <c r="T39" i="37"/>
  <c r="O39" i="37"/>
  <c r="Q39" i="37"/>
  <c r="P39" i="37"/>
  <c r="R39" i="37"/>
  <c r="S39" i="37"/>
  <c r="U39" i="37"/>
  <c r="P39" i="24"/>
  <c r="Q39" i="24"/>
  <c r="R39" i="24"/>
  <c r="S39" i="24"/>
  <c r="T39" i="24"/>
  <c r="U39" i="24"/>
  <c r="O39" i="24"/>
  <c r="Q36" i="23"/>
  <c r="R36" i="23"/>
  <c r="O36" i="23"/>
  <c r="U36" i="23"/>
  <c r="T36" i="23"/>
  <c r="P36" i="23"/>
  <c r="S36" i="23"/>
  <c r="P37" i="24"/>
  <c r="R37" i="24"/>
  <c r="S37" i="24"/>
  <c r="T37" i="24"/>
  <c r="U37" i="24"/>
  <c r="O37" i="24"/>
  <c r="Q37" i="24"/>
  <c r="R35" i="23"/>
  <c r="Q35" i="23"/>
  <c r="U35" i="23"/>
  <c r="O35" i="23"/>
  <c r="P35" i="23"/>
  <c r="S35" i="23"/>
  <c r="T35" i="23"/>
  <c r="U8" i="23"/>
  <c r="O8" i="23"/>
  <c r="P8" i="19"/>
  <c r="Q17" i="19"/>
  <c r="S17" i="19"/>
  <c r="R10" i="19"/>
  <c r="Q9" i="21"/>
  <c r="O9" i="21"/>
  <c r="O39" i="30"/>
  <c r="P39" i="30"/>
  <c r="O12" i="37"/>
  <c r="P12" i="37"/>
  <c r="P17" i="37"/>
  <c r="O17" i="37"/>
  <c r="O18" i="37"/>
  <c r="P18" i="37"/>
  <c r="P20" i="37"/>
  <c r="O20" i="37"/>
  <c r="T21" i="37"/>
  <c r="R21" i="37"/>
  <c r="O22" i="37"/>
  <c r="R22" i="37"/>
  <c r="T24" i="37"/>
  <c r="P24" i="37"/>
  <c r="P25" i="37"/>
  <c r="Q25" i="37"/>
  <c r="O26" i="37"/>
  <c r="T26" i="37"/>
  <c r="O28" i="37"/>
  <c r="Q28" i="37"/>
  <c r="T29" i="37"/>
  <c r="R29" i="37"/>
  <c r="S32" i="37"/>
  <c r="T32" i="37"/>
  <c r="O38" i="37"/>
  <c r="P38" i="37"/>
  <c r="Q38" i="37"/>
  <c r="R38" i="37"/>
  <c r="S18" i="27"/>
  <c r="Q18" i="27"/>
  <c r="T31" i="27"/>
  <c r="S31" i="27"/>
  <c r="P31" i="27"/>
  <c r="Q35" i="33"/>
  <c r="U35" i="33"/>
  <c r="R35" i="33"/>
  <c r="O35" i="33"/>
  <c r="O37" i="33"/>
  <c r="P37" i="33"/>
  <c r="Q37" i="33"/>
  <c r="R37" i="33"/>
  <c r="T38" i="33"/>
  <c r="O38" i="33"/>
  <c r="Q38" i="33"/>
  <c r="Q39" i="33"/>
  <c r="R39" i="33"/>
  <c r="S39" i="33"/>
  <c r="T39" i="33"/>
  <c r="P36" i="24"/>
  <c r="R36" i="24"/>
  <c r="P35" i="30"/>
  <c r="R35" i="30"/>
  <c r="O10" i="19"/>
  <c r="Q10" i="19"/>
  <c r="S10" i="19"/>
  <c r="O13" i="37"/>
  <c r="S13" i="37"/>
  <c r="Q26" i="27"/>
  <c r="P26" i="27"/>
  <c r="S26" i="27"/>
  <c r="R26" i="27"/>
  <c r="S30" i="27"/>
  <c r="U30" i="27"/>
  <c r="O30" i="27"/>
  <c r="P34" i="27"/>
  <c r="S34" i="27"/>
  <c r="R34" i="27"/>
  <c r="U34" i="27"/>
  <c r="O35" i="27"/>
  <c r="Q35" i="27"/>
  <c r="S35" i="27"/>
  <c r="P36" i="27"/>
  <c r="S36" i="27"/>
  <c r="R36" i="27"/>
  <c r="U36" i="27"/>
  <c r="U37" i="27"/>
  <c r="O37" i="27"/>
  <c r="P37" i="27"/>
  <c r="O38" i="27"/>
  <c r="Q38" i="27"/>
  <c r="P38" i="27"/>
  <c r="S38" i="27"/>
  <c r="U37" i="23"/>
  <c r="R37" i="23"/>
  <c r="S37" i="23"/>
  <c r="S29" i="30"/>
  <c r="P29" i="30"/>
  <c r="R29" i="30"/>
  <c r="S30" i="30"/>
  <c r="O30" i="30"/>
  <c r="P30" i="30"/>
  <c r="P31" i="30"/>
  <c r="O31" i="30"/>
  <c r="R32" i="30"/>
  <c r="S32" i="30"/>
  <c r="R33" i="30"/>
  <c r="P33" i="30"/>
  <c r="S33" i="30"/>
  <c r="Q38" i="19"/>
  <c r="S38" i="19"/>
  <c r="S37" i="19"/>
  <c r="S36" i="19"/>
  <c r="P36" i="19"/>
  <c r="O37" i="26"/>
  <c r="R37" i="26"/>
  <c r="U37" i="26"/>
  <c r="R33" i="26"/>
  <c r="U33" i="26"/>
  <c r="R35" i="21"/>
  <c r="Q35" i="21"/>
  <c r="P35" i="21"/>
  <c r="O35" i="21"/>
  <c r="S35" i="21"/>
  <c r="P32" i="21"/>
  <c r="S32" i="21"/>
  <c r="R32" i="21"/>
  <c r="O32" i="21"/>
  <c r="Q32" i="21"/>
  <c r="S19" i="21"/>
  <c r="P19" i="21"/>
  <c r="P9" i="21"/>
  <c r="P8" i="21"/>
  <c r="P15" i="37"/>
  <c r="T15" i="37"/>
  <c r="Q36" i="37"/>
  <c r="S36" i="37"/>
  <c r="U36" i="37"/>
  <c r="O36" i="37"/>
  <c r="P36" i="37"/>
  <c r="R36" i="37"/>
  <c r="T36" i="37"/>
  <c r="U37" i="37"/>
  <c r="O37" i="37"/>
  <c r="Q37" i="37"/>
  <c r="P37" i="37"/>
  <c r="S37" i="37"/>
  <c r="R37" i="37"/>
  <c r="T37" i="37"/>
  <c r="S34" i="37"/>
  <c r="P34" i="37"/>
  <c r="T34" i="37"/>
  <c r="Q34" i="37"/>
  <c r="U34" i="37"/>
  <c r="R34" i="37"/>
  <c r="O34" i="37"/>
  <c r="O35" i="37"/>
  <c r="P35" i="37"/>
  <c r="S35" i="37"/>
  <c r="R35" i="37"/>
  <c r="U35" i="37"/>
  <c r="T35" i="37"/>
  <c r="Q35" i="37"/>
  <c r="C47" i="37"/>
  <c r="D33" i="28" s="1"/>
  <c r="S27" i="27"/>
  <c r="O27" i="27"/>
  <c r="T27" i="27"/>
  <c r="Q27" i="27"/>
  <c r="T23" i="27"/>
  <c r="P23" i="27"/>
  <c r="U23" i="27"/>
  <c r="R23" i="27"/>
  <c r="O33" i="27"/>
  <c r="P33" i="27"/>
  <c r="Q33" i="27"/>
  <c r="R33" i="27"/>
  <c r="S33" i="27"/>
  <c r="T33" i="27"/>
  <c r="U33" i="27"/>
  <c r="T34" i="34"/>
  <c r="S34" i="34"/>
  <c r="U34" i="34"/>
  <c r="P34" i="34"/>
  <c r="R34" i="34"/>
  <c r="O33" i="34"/>
  <c r="R33" i="34"/>
  <c r="U33" i="34"/>
  <c r="P10" i="26"/>
  <c r="T10" i="26"/>
  <c r="O10" i="26"/>
  <c r="O34" i="33"/>
  <c r="R34" i="33"/>
  <c r="Q34" i="33"/>
  <c r="U34" i="33"/>
  <c r="P34" i="33"/>
  <c r="T34" i="33"/>
  <c r="S34" i="33"/>
  <c r="R15" i="33"/>
  <c r="P15" i="33"/>
  <c r="U34" i="24"/>
  <c r="S34" i="24"/>
  <c r="O34" i="24"/>
  <c r="R34" i="24"/>
  <c r="Q34" i="24"/>
  <c r="P34" i="24"/>
  <c r="T34" i="24"/>
  <c r="P31" i="24"/>
  <c r="R31" i="24"/>
  <c r="U12" i="23"/>
  <c r="Q12" i="23"/>
  <c r="R12" i="23"/>
  <c r="S23" i="23"/>
  <c r="Q23" i="23"/>
  <c r="U23" i="23"/>
  <c r="T27" i="23"/>
  <c r="P27" i="23"/>
  <c r="S15" i="23"/>
  <c r="T15" i="23"/>
  <c r="O15" i="23"/>
  <c r="O32" i="23"/>
  <c r="Q32" i="23"/>
  <c r="T32" i="23"/>
  <c r="T34" i="23"/>
  <c r="Q34" i="23"/>
  <c r="U34" i="23"/>
  <c r="R34" i="23"/>
  <c r="O34" i="23"/>
  <c r="S34" i="23"/>
  <c r="P34" i="23"/>
  <c r="Q8" i="23"/>
  <c r="S12" i="21"/>
  <c r="R12" i="21"/>
  <c r="O12" i="21"/>
  <c r="R15" i="21"/>
  <c r="O15" i="21"/>
  <c r="Q15" i="21"/>
  <c r="Q8" i="21"/>
  <c r="T31" i="24"/>
  <c r="R27" i="24"/>
  <c r="P27" i="24"/>
  <c r="T27" i="24"/>
  <c r="P10" i="24"/>
  <c r="T10" i="24"/>
  <c r="U9" i="24"/>
  <c r="S9" i="24"/>
  <c r="O9" i="24"/>
  <c r="Q9" i="24"/>
  <c r="R9" i="24"/>
  <c r="T9" i="24"/>
  <c r="P9" i="24"/>
  <c r="Q31" i="27"/>
  <c r="O31" i="27"/>
  <c r="R27" i="27"/>
  <c r="P27" i="27"/>
  <c r="U27" i="27"/>
  <c r="S23" i="27"/>
  <c r="Q23" i="27"/>
  <c r="O23" i="27"/>
  <c r="T19" i="27"/>
  <c r="S19" i="27"/>
  <c r="R19" i="27"/>
  <c r="T18" i="27"/>
  <c r="N8" i="27"/>
  <c r="O8" i="27" s="1"/>
  <c r="C56" i="27"/>
  <c r="N32" i="28" s="1"/>
  <c r="C47" i="27"/>
  <c r="C53" i="27"/>
  <c r="F32" i="28" s="1"/>
  <c r="P33" i="37"/>
  <c r="S33" i="37"/>
  <c r="R33" i="37"/>
  <c r="U33" i="37"/>
  <c r="T33" i="37"/>
  <c r="O33" i="37"/>
  <c r="Q33" i="37"/>
  <c r="S30" i="37"/>
  <c r="O30" i="37"/>
  <c r="P29" i="37"/>
  <c r="U29" i="37"/>
  <c r="R26" i="37"/>
  <c r="U25" i="37"/>
  <c r="R25" i="37"/>
  <c r="T22" i="37"/>
  <c r="P22" i="37"/>
  <c r="P21" i="37"/>
  <c r="Q21" i="37"/>
  <c r="R18" i="37"/>
  <c r="U17" i="37"/>
  <c r="R17" i="37"/>
  <c r="P10" i="27"/>
  <c r="R10" i="27"/>
  <c r="T10" i="27"/>
  <c r="Q10" i="27"/>
  <c r="S10" i="27"/>
  <c r="U10" i="27"/>
  <c r="O10" i="27"/>
  <c r="P11" i="27"/>
  <c r="R11" i="27"/>
  <c r="T11" i="27"/>
  <c r="O11" i="27"/>
  <c r="Q11" i="27"/>
  <c r="S11" i="27"/>
  <c r="U11" i="27"/>
  <c r="O14" i="27"/>
  <c r="P14" i="27"/>
  <c r="R14" i="27"/>
  <c r="T14" i="27"/>
  <c r="Q14" i="27"/>
  <c r="S14" i="27"/>
  <c r="U14" i="27"/>
  <c r="R15" i="27"/>
  <c r="T15" i="27"/>
  <c r="O15" i="27"/>
  <c r="Q15" i="27"/>
  <c r="S15" i="27"/>
  <c r="U15" i="27"/>
  <c r="P15" i="27"/>
  <c r="O18" i="27"/>
  <c r="P18" i="27"/>
  <c r="R18" i="27"/>
  <c r="Q20" i="27"/>
  <c r="S20" i="27"/>
  <c r="U20" i="27"/>
  <c r="O20" i="27"/>
  <c r="P20" i="27"/>
  <c r="R20" i="27"/>
  <c r="T20" i="27"/>
  <c r="T24" i="27"/>
  <c r="O24" i="27"/>
  <c r="Q24" i="27"/>
  <c r="P24" i="27"/>
  <c r="S24" i="27"/>
  <c r="R24" i="27"/>
  <c r="U24" i="27"/>
  <c r="T28" i="27"/>
  <c r="Q28" i="27"/>
  <c r="S28" i="27"/>
  <c r="U28" i="27"/>
  <c r="O28" i="27"/>
  <c r="P28" i="27"/>
  <c r="R28" i="27"/>
  <c r="O32" i="27"/>
  <c r="P32" i="27"/>
  <c r="R32" i="27"/>
  <c r="T32" i="27"/>
  <c r="Q32" i="27"/>
  <c r="S32" i="27"/>
  <c r="U32" i="27"/>
  <c r="T8" i="27"/>
  <c r="S9" i="27"/>
  <c r="U9" i="27"/>
  <c r="P9" i="27"/>
  <c r="R9" i="27"/>
  <c r="T9" i="27"/>
  <c r="O9" i="27"/>
  <c r="Q9" i="27"/>
  <c r="O12" i="27"/>
  <c r="Q12" i="27"/>
  <c r="P12" i="27"/>
  <c r="S12" i="27"/>
  <c r="R12" i="27"/>
  <c r="U12" i="27"/>
  <c r="T12" i="27"/>
  <c r="T13" i="27"/>
  <c r="O13" i="27"/>
  <c r="Q13" i="27"/>
  <c r="S13" i="27"/>
  <c r="U13" i="27"/>
  <c r="P13" i="27"/>
  <c r="R13" i="27"/>
  <c r="Q16" i="27"/>
  <c r="U16" i="27"/>
  <c r="P16" i="27"/>
  <c r="T16" i="27"/>
  <c r="S16" i="27"/>
  <c r="O16" i="27"/>
  <c r="R16" i="27"/>
  <c r="S17" i="27"/>
  <c r="U17" i="27"/>
  <c r="P17" i="27"/>
  <c r="R17" i="27"/>
  <c r="T17" i="27"/>
  <c r="O17" i="27"/>
  <c r="Q17" i="27"/>
  <c r="T21" i="27"/>
  <c r="O21" i="27"/>
  <c r="Q21" i="27"/>
  <c r="S21" i="27"/>
  <c r="U21" i="27"/>
  <c r="P21" i="27"/>
  <c r="R21" i="27"/>
  <c r="P25" i="27"/>
  <c r="R25" i="27"/>
  <c r="T25" i="27"/>
  <c r="O25" i="27"/>
  <c r="Q25" i="27"/>
  <c r="S25" i="27"/>
  <c r="U25" i="27"/>
  <c r="Q29" i="27"/>
  <c r="S29" i="27"/>
  <c r="U29" i="27"/>
  <c r="P29" i="27"/>
  <c r="R29" i="27"/>
  <c r="T29" i="27"/>
  <c r="O29" i="27"/>
  <c r="N8" i="26"/>
  <c r="U8" i="26" s="1"/>
  <c r="C53" i="26"/>
  <c r="F26" i="28" s="1"/>
  <c r="U16" i="26"/>
  <c r="O16" i="26"/>
  <c r="S16" i="26"/>
  <c r="T16" i="26"/>
  <c r="Q16" i="26"/>
  <c r="R16" i="26"/>
  <c r="P16" i="26"/>
  <c r="R20" i="26"/>
  <c r="O20" i="26"/>
  <c r="Q22" i="26"/>
  <c r="T22" i="26"/>
  <c r="U22" i="26"/>
  <c r="O22" i="26"/>
  <c r="T24" i="26"/>
  <c r="Q24" i="26"/>
  <c r="R24" i="26"/>
  <c r="R28" i="26"/>
  <c r="P28" i="26"/>
  <c r="O30" i="26"/>
  <c r="R30" i="26"/>
  <c r="P12" i="26"/>
  <c r="R12" i="26"/>
  <c r="U12" i="26"/>
  <c r="T12" i="26"/>
  <c r="S12" i="26"/>
  <c r="O12" i="26"/>
  <c r="Q12" i="26"/>
  <c r="S21" i="26"/>
  <c r="T21" i="26"/>
  <c r="T23" i="26"/>
  <c r="Q23" i="26"/>
  <c r="O23" i="26"/>
  <c r="R23" i="26"/>
  <c r="S23" i="26"/>
  <c r="S25" i="26"/>
  <c r="T25" i="26"/>
  <c r="T27" i="26"/>
  <c r="S27" i="26"/>
  <c r="Q29" i="26"/>
  <c r="R29" i="26"/>
  <c r="O31" i="26"/>
  <c r="T31" i="26"/>
  <c r="U31" i="26"/>
  <c r="P31" i="26"/>
  <c r="S31" i="26"/>
  <c r="O14" i="26"/>
  <c r="R14" i="26"/>
  <c r="R11" i="26"/>
  <c r="U15" i="26"/>
  <c r="S10" i="26"/>
  <c r="P11" i="32"/>
  <c r="T11" i="32"/>
  <c r="O11" i="32"/>
  <c r="S11" i="32"/>
  <c r="Q16" i="32"/>
  <c r="P16" i="32"/>
  <c r="U22" i="32"/>
  <c r="Q22" i="32"/>
  <c r="U24" i="32"/>
  <c r="Q24" i="32"/>
  <c r="Q28" i="32"/>
  <c r="O28" i="32"/>
  <c r="R28" i="32"/>
  <c r="U30" i="32"/>
  <c r="T30" i="32"/>
  <c r="O32" i="32"/>
  <c r="S32" i="32"/>
  <c r="R32" i="32"/>
  <c r="R17" i="32"/>
  <c r="T17" i="32"/>
  <c r="P19" i="32"/>
  <c r="T19" i="32"/>
  <c r="P21" i="32"/>
  <c r="O21" i="32"/>
  <c r="P23" i="32"/>
  <c r="S23" i="32"/>
  <c r="P25" i="32"/>
  <c r="S25" i="32"/>
  <c r="Q27" i="32"/>
  <c r="U27" i="32"/>
  <c r="Q29" i="32"/>
  <c r="U29" i="32"/>
  <c r="P31" i="32"/>
  <c r="T31" i="32"/>
  <c r="S32" i="34"/>
  <c r="U32" i="34"/>
  <c r="Q13" i="34"/>
  <c r="O13" i="34"/>
  <c r="T13" i="34"/>
  <c r="Q15" i="34"/>
  <c r="U15" i="34"/>
  <c r="S17" i="34"/>
  <c r="U17" i="34"/>
  <c r="Q19" i="34"/>
  <c r="P19" i="34"/>
  <c r="U19" i="34"/>
  <c r="P21" i="34"/>
  <c r="S21" i="34"/>
  <c r="Q23" i="34"/>
  <c r="U23" i="34"/>
  <c r="O23" i="34"/>
  <c r="R23" i="34"/>
  <c r="T25" i="34"/>
  <c r="O25" i="34"/>
  <c r="R25" i="34"/>
  <c r="S27" i="34"/>
  <c r="P27" i="34"/>
  <c r="Q29" i="34"/>
  <c r="S29" i="34"/>
  <c r="O29" i="34"/>
  <c r="O31" i="34"/>
  <c r="T31" i="34"/>
  <c r="C53" i="34"/>
  <c r="F27" i="28" s="1"/>
  <c r="N8" i="34"/>
  <c r="S8" i="34" s="1"/>
  <c r="T16" i="34"/>
  <c r="R16" i="34"/>
  <c r="R22" i="34"/>
  <c r="P22" i="34"/>
  <c r="P24" i="34"/>
  <c r="R24" i="34"/>
  <c r="O26" i="34"/>
  <c r="U26" i="34"/>
  <c r="T30" i="34"/>
  <c r="U30" i="34"/>
  <c r="S30" i="34"/>
  <c r="P11" i="34"/>
  <c r="O15" i="34"/>
  <c r="Q21" i="34"/>
  <c r="R29" i="34"/>
  <c r="R21" i="34"/>
  <c r="Q10" i="34"/>
  <c r="S31" i="34"/>
  <c r="S23" i="34"/>
  <c r="Q17" i="34"/>
  <c r="S10" i="34"/>
  <c r="S25" i="34"/>
  <c r="U10" i="34"/>
  <c r="R30" i="34"/>
  <c r="P30" i="34"/>
  <c r="O21" i="34"/>
  <c r="R17" i="34"/>
  <c r="U13" i="34"/>
  <c r="R31" i="34"/>
  <c r="T15" i="34"/>
  <c r="T15" i="33"/>
  <c r="P23" i="33"/>
  <c r="U23" i="33"/>
  <c r="R23" i="33"/>
  <c r="U31" i="33"/>
  <c r="S31" i="33"/>
  <c r="P31" i="33"/>
  <c r="P19" i="33"/>
  <c r="R19" i="33"/>
  <c r="S11" i="33"/>
  <c r="U11" i="33"/>
  <c r="T27" i="33"/>
  <c r="U27" i="33"/>
  <c r="S9" i="33"/>
  <c r="O9" i="33"/>
  <c r="T9" i="33"/>
  <c r="R9" i="33"/>
  <c r="U9" i="33"/>
  <c r="P9" i="33"/>
  <c r="Q9" i="33"/>
  <c r="R17" i="33"/>
  <c r="O17" i="33"/>
  <c r="Q17" i="33"/>
  <c r="T17" i="33"/>
  <c r="P17" i="33"/>
  <c r="O25" i="33"/>
  <c r="P25" i="33"/>
  <c r="Q25" i="33"/>
  <c r="R25" i="33"/>
  <c r="S25" i="33"/>
  <c r="T25" i="33"/>
  <c r="U25" i="33"/>
  <c r="T33" i="33"/>
  <c r="U33" i="33"/>
  <c r="O33" i="33"/>
  <c r="P33" i="33"/>
  <c r="Q33" i="33"/>
  <c r="R33" i="33"/>
  <c r="S33" i="33"/>
  <c r="N8" i="33"/>
  <c r="S8" i="33" s="1"/>
  <c r="C53" i="33"/>
  <c r="F23" i="28" s="1"/>
  <c r="R13" i="33"/>
  <c r="O13" i="33"/>
  <c r="T13" i="33"/>
  <c r="Q13" i="33"/>
  <c r="S21" i="33"/>
  <c r="U21" i="33"/>
  <c r="P21" i="33"/>
  <c r="R21" i="33"/>
  <c r="T21" i="33"/>
  <c r="O21" i="33"/>
  <c r="Q21" i="33"/>
  <c r="S29" i="33"/>
  <c r="U29" i="33"/>
  <c r="P29" i="33"/>
  <c r="R29" i="33"/>
  <c r="T29" i="33"/>
  <c r="O29" i="33"/>
  <c r="Q29" i="33"/>
  <c r="O27" i="33"/>
  <c r="T19" i="33"/>
  <c r="P11" i="33"/>
  <c r="T12" i="24"/>
  <c r="R12" i="24"/>
  <c r="R16" i="24"/>
  <c r="O16" i="24"/>
  <c r="T18" i="24"/>
  <c r="S18" i="24"/>
  <c r="U20" i="24"/>
  <c r="P20" i="24"/>
  <c r="Q22" i="24"/>
  <c r="S22" i="24"/>
  <c r="R22" i="24"/>
  <c r="U22" i="24"/>
  <c r="P22" i="24"/>
  <c r="T24" i="24"/>
  <c r="O24" i="24"/>
  <c r="R24" i="24"/>
  <c r="P24" i="24"/>
  <c r="U29" i="24"/>
  <c r="P29" i="24"/>
  <c r="R29" i="24"/>
  <c r="T29" i="24"/>
  <c r="O29" i="24"/>
  <c r="Q29" i="24"/>
  <c r="S29" i="24"/>
  <c r="U13" i="24"/>
  <c r="Q13" i="24"/>
  <c r="U15" i="24"/>
  <c r="R15" i="24"/>
  <c r="P19" i="24"/>
  <c r="T19" i="24"/>
  <c r="R21" i="24"/>
  <c r="Q21" i="24"/>
  <c r="U21" i="24"/>
  <c r="S21" i="24"/>
  <c r="T21" i="24"/>
  <c r="O23" i="24"/>
  <c r="S23" i="24"/>
  <c r="S25" i="24"/>
  <c r="T25" i="24"/>
  <c r="Q25" i="24"/>
  <c r="R25" i="24"/>
  <c r="O25" i="24"/>
  <c r="P33" i="24"/>
  <c r="O33" i="24"/>
  <c r="S33" i="24"/>
  <c r="U33" i="24"/>
  <c r="R33" i="24"/>
  <c r="Q33" i="24"/>
  <c r="T33" i="24"/>
  <c r="Q9" i="32"/>
  <c r="S9" i="32"/>
  <c r="U9" i="32"/>
  <c r="P9" i="32"/>
  <c r="R9" i="32"/>
  <c r="T9" i="32"/>
  <c r="O9" i="32"/>
  <c r="U13" i="32"/>
  <c r="P13" i="32"/>
  <c r="R13" i="32"/>
  <c r="T13" i="32"/>
  <c r="O13" i="32"/>
  <c r="Q13" i="32"/>
  <c r="S13" i="32"/>
  <c r="R14" i="32"/>
  <c r="T14" i="32"/>
  <c r="Q14" i="32"/>
  <c r="S14" i="32"/>
  <c r="U14" i="32"/>
  <c r="O14" i="32"/>
  <c r="P14" i="32"/>
  <c r="P10" i="32"/>
  <c r="R10" i="32"/>
  <c r="T10" i="32"/>
  <c r="Q10" i="32"/>
  <c r="S10" i="32"/>
  <c r="U10" i="32"/>
  <c r="O10" i="32"/>
  <c r="S12" i="32"/>
  <c r="U12" i="32"/>
  <c r="O12" i="32"/>
  <c r="P12" i="32"/>
  <c r="R12" i="32"/>
  <c r="T12" i="32"/>
  <c r="Q12" i="32"/>
  <c r="S15" i="32"/>
  <c r="U15" i="32"/>
  <c r="P15" i="32"/>
  <c r="R15" i="32"/>
  <c r="T15" i="32"/>
  <c r="O15" i="32"/>
  <c r="Q15" i="32"/>
  <c r="U33" i="32"/>
  <c r="S34" i="32"/>
  <c r="O34" i="32"/>
  <c r="Q11" i="32"/>
  <c r="U11" i="32"/>
  <c r="R11" i="32"/>
  <c r="T28" i="32"/>
  <c r="P28" i="32"/>
  <c r="U11" i="23"/>
  <c r="O11" i="23"/>
  <c r="P11" i="23"/>
  <c r="R11" i="23"/>
  <c r="Q11" i="23"/>
  <c r="T11" i="23"/>
  <c r="S11" i="23"/>
  <c r="T13" i="23"/>
  <c r="O13" i="23"/>
  <c r="Q13" i="23"/>
  <c r="S13" i="23"/>
  <c r="U13" i="23"/>
  <c r="P13" i="23"/>
  <c r="R13" i="23"/>
  <c r="S21" i="23"/>
  <c r="P21" i="23"/>
  <c r="U21" i="23"/>
  <c r="R21" i="23"/>
  <c r="P30" i="23"/>
  <c r="T30" i="23"/>
  <c r="R30" i="23"/>
  <c r="O30" i="23"/>
  <c r="C56" i="23"/>
  <c r="N18" i="28" s="1"/>
  <c r="P9" i="23"/>
  <c r="O9" i="23"/>
  <c r="R9" i="23"/>
  <c r="Q9" i="23"/>
  <c r="S9" i="23"/>
  <c r="T9" i="23"/>
  <c r="U9" i="23"/>
  <c r="N10" i="23"/>
  <c r="C53" i="23"/>
  <c r="F18" i="28" s="1"/>
  <c r="S17" i="23"/>
  <c r="P17" i="23"/>
  <c r="U17" i="23"/>
  <c r="R17" i="23"/>
  <c r="U25" i="23"/>
  <c r="R25" i="23"/>
  <c r="P25" i="23"/>
  <c r="T25" i="23"/>
  <c r="T12" i="23"/>
  <c r="S12" i="23"/>
  <c r="O12" i="23"/>
  <c r="P12" i="23"/>
  <c r="C47" i="23"/>
  <c r="R27" i="23"/>
  <c r="U27" i="23"/>
  <c r="Q28" i="23"/>
  <c r="R19" i="23"/>
  <c r="R15" i="23"/>
  <c r="P8" i="23"/>
  <c r="T8" i="23"/>
  <c r="S8" i="23"/>
  <c r="R31" i="31"/>
  <c r="Q31" i="31"/>
  <c r="P26" i="31"/>
  <c r="S10" i="31"/>
  <c r="O14" i="31"/>
  <c r="Q29" i="31"/>
  <c r="P29" i="31"/>
  <c r="P10" i="31"/>
  <c r="R26" i="31"/>
  <c r="S14" i="31"/>
  <c r="O15" i="31"/>
  <c r="S15" i="31"/>
  <c r="R15" i="31"/>
  <c r="S18" i="31"/>
  <c r="P18" i="31"/>
  <c r="Q18" i="31"/>
  <c r="P20" i="31"/>
  <c r="O20" i="31"/>
  <c r="R23" i="31"/>
  <c r="S23" i="31"/>
  <c r="Q11" i="31"/>
  <c r="O11" i="31"/>
  <c r="R11" i="31"/>
  <c r="S19" i="31"/>
  <c r="O19" i="31"/>
  <c r="R19" i="31"/>
  <c r="S21" i="31"/>
  <c r="P21" i="31"/>
  <c r="R21" i="31"/>
  <c r="C53" i="31"/>
  <c r="F15" i="28" s="1"/>
  <c r="P17" i="21"/>
  <c r="Q17" i="21"/>
  <c r="P28" i="21"/>
  <c r="R28" i="21"/>
  <c r="P21" i="21"/>
  <c r="Q21" i="21"/>
  <c r="R23" i="21"/>
  <c r="O23" i="21"/>
  <c r="Q23" i="21"/>
  <c r="S29" i="21"/>
  <c r="O29" i="21"/>
  <c r="P29" i="21"/>
  <c r="C53" i="21"/>
  <c r="F14" i="28" s="1"/>
  <c r="O8" i="21"/>
  <c r="Q19" i="21"/>
  <c r="C56" i="21"/>
  <c r="N14" i="28" s="1"/>
  <c r="O22" i="19"/>
  <c r="S22" i="19"/>
  <c r="Q22" i="19"/>
  <c r="R22" i="19"/>
  <c r="P22" i="19"/>
  <c r="C53" i="19"/>
  <c r="F10" i="28" s="1"/>
  <c r="C47" i="19"/>
  <c r="C56" i="19"/>
  <c r="N10" i="28" s="1"/>
  <c r="C47" i="32"/>
  <c r="C50" i="32" s="1"/>
  <c r="E19" i="28" s="1"/>
  <c r="C53" i="32"/>
  <c r="F19" i="28" s="1"/>
  <c r="P8" i="32"/>
  <c r="T8" i="32"/>
  <c r="U8" i="32"/>
  <c r="O8" i="32"/>
  <c r="Q8" i="32"/>
  <c r="R8" i="32"/>
  <c r="S8" i="32"/>
  <c r="C56" i="32"/>
  <c r="N19" i="28" s="1"/>
  <c r="S11" i="24"/>
  <c r="R11" i="24"/>
  <c r="C47" i="24"/>
  <c r="C56" i="30"/>
  <c r="N11" i="28" s="1"/>
  <c r="C53" i="30"/>
  <c r="F11" i="28" s="1"/>
  <c r="N8" i="30"/>
  <c r="C47" i="30"/>
  <c r="C53" i="37"/>
  <c r="F33" i="28" s="1"/>
  <c r="N8" i="37"/>
  <c r="C56" i="37"/>
  <c r="N33" i="28" s="1"/>
  <c r="Q9" i="37"/>
  <c r="S9" i="37"/>
  <c r="U9" i="37"/>
  <c r="O9" i="37"/>
  <c r="T10" i="37"/>
  <c r="Q10" i="37"/>
  <c r="U10" i="37"/>
  <c r="Q11" i="37"/>
  <c r="S11" i="37"/>
  <c r="U11" i="37"/>
  <c r="O11" i="37"/>
  <c r="T12" i="37"/>
  <c r="Q12" i="37"/>
  <c r="U12" i="37"/>
  <c r="Q13" i="37"/>
  <c r="R13" i="37"/>
  <c r="P13" i="37"/>
  <c r="U13" i="37"/>
  <c r="P14" i="37"/>
  <c r="R14" i="37"/>
  <c r="Q15" i="37"/>
  <c r="S15" i="37"/>
  <c r="U15" i="37"/>
  <c r="O15" i="37"/>
  <c r="Q16" i="37"/>
  <c r="U16" i="37"/>
  <c r="O16" i="37"/>
  <c r="Q19" i="37"/>
  <c r="S19" i="37"/>
  <c r="U19" i="37"/>
  <c r="O19" i="37"/>
  <c r="T20" i="37"/>
  <c r="Q20" i="37"/>
  <c r="U20" i="37"/>
  <c r="Q23" i="37"/>
  <c r="S23" i="37"/>
  <c r="U23" i="37"/>
  <c r="O23" i="37"/>
  <c r="Q24" i="37"/>
  <c r="U24" i="37"/>
  <c r="O24" i="37"/>
  <c r="U27" i="37"/>
  <c r="O27" i="37"/>
  <c r="P27" i="37"/>
  <c r="R27" i="37"/>
  <c r="U28" i="37"/>
  <c r="P28" i="37"/>
  <c r="R28" i="37"/>
  <c r="O31" i="37"/>
  <c r="Q31" i="37"/>
  <c r="P31" i="37"/>
  <c r="S31" i="37"/>
  <c r="Q32" i="37"/>
  <c r="U32" i="37"/>
  <c r="R32" i="37"/>
  <c r="T30" i="37"/>
  <c r="R30" i="37"/>
  <c r="P30" i="37"/>
  <c r="S29" i="37"/>
  <c r="Q29" i="37"/>
  <c r="U26" i="37"/>
  <c r="S26" i="37"/>
  <c r="Q26" i="37"/>
  <c r="S25" i="37"/>
  <c r="T25" i="37"/>
  <c r="U22" i="37"/>
  <c r="S22" i="37"/>
  <c r="Q22" i="37"/>
  <c r="O21" i="37"/>
  <c r="S21" i="37"/>
  <c r="U18" i="37"/>
  <c r="S18" i="37"/>
  <c r="Q18" i="37"/>
  <c r="S17" i="37"/>
  <c r="T17" i="37"/>
  <c r="U14" i="37"/>
  <c r="S14" i="37"/>
  <c r="O14" i="37"/>
  <c r="T13" i="37"/>
  <c r="S10" i="37"/>
  <c r="R10" i="37"/>
  <c r="R9" i="37"/>
  <c r="P9" i="37"/>
  <c r="P32" i="37"/>
  <c r="O32" i="37"/>
  <c r="U31" i="37"/>
  <c r="S28" i="37"/>
  <c r="T28" i="37"/>
  <c r="S27" i="37"/>
  <c r="T27" i="37"/>
  <c r="S24" i="37"/>
  <c r="R24" i="37"/>
  <c r="R23" i="37"/>
  <c r="S20" i="37"/>
  <c r="R20" i="37"/>
  <c r="T19" i="37"/>
  <c r="P19" i="37"/>
  <c r="S16" i="37"/>
  <c r="R16" i="37"/>
  <c r="R15" i="37"/>
  <c r="S12" i="37"/>
  <c r="R12" i="37"/>
  <c r="T11" i="37"/>
  <c r="P11" i="37"/>
  <c r="R9" i="34"/>
  <c r="Q9" i="34"/>
  <c r="T9" i="34"/>
  <c r="O9" i="34"/>
  <c r="S9" i="34"/>
  <c r="P9" i="34"/>
  <c r="U9" i="34"/>
  <c r="T11" i="34"/>
  <c r="R11" i="34"/>
  <c r="P12" i="34"/>
  <c r="T12" i="34"/>
  <c r="S12" i="34"/>
  <c r="O12" i="34"/>
  <c r="O14" i="34"/>
  <c r="R14" i="34"/>
  <c r="Q14" i="34"/>
  <c r="U14" i="34"/>
  <c r="O16" i="34"/>
  <c r="Q16" i="34"/>
  <c r="P16" i="34"/>
  <c r="P18" i="34"/>
  <c r="S18" i="34"/>
  <c r="R18" i="34"/>
  <c r="U18" i="34"/>
  <c r="O19" i="34"/>
  <c r="T19" i="34"/>
  <c r="S20" i="34"/>
  <c r="R20" i="34"/>
  <c r="U20" i="34"/>
  <c r="T20" i="34"/>
  <c r="U22" i="34"/>
  <c r="T22" i="34"/>
  <c r="O22" i="34"/>
  <c r="Q22" i="34"/>
  <c r="U24" i="34"/>
  <c r="T24" i="34"/>
  <c r="O24" i="34"/>
  <c r="Q26" i="34"/>
  <c r="P26" i="34"/>
  <c r="S26" i="34"/>
  <c r="R26" i="34"/>
  <c r="T27" i="34"/>
  <c r="R27" i="34"/>
  <c r="Q28" i="34"/>
  <c r="P28" i="34"/>
  <c r="S28" i="34"/>
  <c r="R28" i="34"/>
  <c r="T32" i="34"/>
  <c r="O32" i="34"/>
  <c r="Q32" i="34"/>
  <c r="Q35" i="34"/>
  <c r="O35" i="34"/>
  <c r="P36" i="34"/>
  <c r="S36" i="34"/>
  <c r="R36" i="34"/>
  <c r="U36" i="34"/>
  <c r="T35" i="34"/>
  <c r="O27" i="34"/>
  <c r="U27" i="34"/>
  <c r="R19" i="34"/>
  <c r="O11" i="34"/>
  <c r="U11" i="34"/>
  <c r="P23" i="34"/>
  <c r="P17" i="34"/>
  <c r="Q25" i="34"/>
  <c r="T33" i="34"/>
  <c r="Q37" i="34"/>
  <c r="P29" i="34"/>
  <c r="U29" i="34"/>
  <c r="T21" i="34"/>
  <c r="S13" i="34"/>
  <c r="R13" i="34"/>
  <c r="P15" i="34"/>
  <c r="U31" i="34"/>
  <c r="T17" i="34"/>
  <c r="Q33" i="34"/>
  <c r="P10" i="34"/>
  <c r="P31" i="34"/>
  <c r="Q31" i="34"/>
  <c r="T23" i="34"/>
  <c r="R15" i="34"/>
  <c r="S15" i="34"/>
  <c r="P25" i="34"/>
  <c r="R10" i="34"/>
  <c r="S33" i="34"/>
  <c r="P33" i="34"/>
  <c r="U25" i="34"/>
  <c r="O17" i="34"/>
  <c r="C47" i="34"/>
  <c r="C56" i="34"/>
  <c r="N27" i="28" s="1"/>
  <c r="T10" i="34"/>
  <c r="R37" i="34"/>
  <c r="Q34" i="34"/>
  <c r="O34" i="34"/>
  <c r="Q30" i="34"/>
  <c r="O30" i="34"/>
  <c r="T29" i="34"/>
  <c r="T26" i="34"/>
  <c r="S22" i="34"/>
  <c r="U21" i="34"/>
  <c r="Q18" i="34"/>
  <c r="T18" i="34"/>
  <c r="S14" i="34"/>
  <c r="P14" i="34"/>
  <c r="P13" i="34"/>
  <c r="Q36" i="34"/>
  <c r="T36" i="34"/>
  <c r="U35" i="34"/>
  <c r="R32" i="34"/>
  <c r="P32" i="34"/>
  <c r="O28" i="34"/>
  <c r="U28" i="34"/>
  <c r="Q27" i="34"/>
  <c r="S24" i="34"/>
  <c r="Q24" i="34"/>
  <c r="P20" i="34"/>
  <c r="O20" i="34"/>
  <c r="S19" i="34"/>
  <c r="U16" i="34"/>
  <c r="S16" i="34"/>
  <c r="U12" i="34"/>
  <c r="R12" i="34"/>
  <c r="Q11" i="34"/>
  <c r="N9" i="26"/>
  <c r="C47" i="26"/>
  <c r="T13" i="26"/>
  <c r="U13" i="26"/>
  <c r="O13" i="26"/>
  <c r="P13" i="26"/>
  <c r="Q13" i="26"/>
  <c r="S13" i="26"/>
  <c r="S17" i="26"/>
  <c r="P17" i="26"/>
  <c r="Q17" i="26"/>
  <c r="R17" i="26"/>
  <c r="O17" i="26"/>
  <c r="Q18" i="26"/>
  <c r="P18" i="26"/>
  <c r="S18" i="26"/>
  <c r="R18" i="26"/>
  <c r="U18" i="26"/>
  <c r="O18" i="26"/>
  <c r="Q19" i="26"/>
  <c r="P19" i="26"/>
  <c r="U19" i="26"/>
  <c r="R19" i="26"/>
  <c r="O19" i="26"/>
  <c r="Q20" i="26"/>
  <c r="U20" i="26"/>
  <c r="P20" i="26"/>
  <c r="T17" i="26"/>
  <c r="S19" i="26"/>
  <c r="C56" i="26"/>
  <c r="N26" i="28" s="1"/>
  <c r="S20" i="26"/>
  <c r="T20" i="26"/>
  <c r="U17" i="26"/>
  <c r="T18" i="26"/>
  <c r="T11" i="26"/>
  <c r="Q11" i="26"/>
  <c r="P11" i="26"/>
  <c r="S11" i="26"/>
  <c r="O15" i="26"/>
  <c r="T15" i="26"/>
  <c r="P15" i="26"/>
  <c r="Q34" i="26"/>
  <c r="P34" i="26"/>
  <c r="S34" i="26"/>
  <c r="R34" i="26"/>
  <c r="T34" i="26"/>
  <c r="Q21" i="26"/>
  <c r="U21" i="26"/>
  <c r="R21" i="26"/>
  <c r="O24" i="26"/>
  <c r="P24" i="26"/>
  <c r="Q25" i="26"/>
  <c r="O25" i="26"/>
  <c r="R25" i="26"/>
  <c r="P26" i="26"/>
  <c r="T26" i="26"/>
  <c r="S26" i="26"/>
  <c r="O26" i="26"/>
  <c r="O27" i="26"/>
  <c r="P27" i="26"/>
  <c r="O29" i="26"/>
  <c r="S29" i="26"/>
  <c r="P29" i="26"/>
  <c r="Q30" i="26"/>
  <c r="P30" i="26"/>
  <c r="P22" i="26"/>
  <c r="S30" i="26"/>
  <c r="U25" i="26"/>
  <c r="T30" i="26"/>
  <c r="R22" i="26"/>
  <c r="S32" i="26"/>
  <c r="U27" i="26"/>
  <c r="R27" i="26"/>
  <c r="S24" i="26"/>
  <c r="U23" i="26"/>
  <c r="S28" i="26"/>
  <c r="R31" i="26"/>
  <c r="U28" i="26"/>
  <c r="Q31" i="26"/>
  <c r="O28" i="26"/>
  <c r="Q28" i="26"/>
  <c r="P23" i="26"/>
  <c r="Q32" i="26"/>
  <c r="T29" i="26"/>
  <c r="U29" i="26"/>
  <c r="T28" i="26"/>
  <c r="P25" i="26"/>
  <c r="U24" i="26"/>
  <c r="P21" i="26"/>
  <c r="O21" i="26"/>
  <c r="U30" i="26"/>
  <c r="Q27" i="26"/>
  <c r="U26" i="26"/>
  <c r="R26" i="26"/>
  <c r="S22" i="26"/>
  <c r="R10" i="26"/>
  <c r="Q10" i="26"/>
  <c r="U10" i="26"/>
  <c r="Q14" i="26"/>
  <c r="P14" i="26"/>
  <c r="O35" i="26"/>
  <c r="Q35" i="26"/>
  <c r="U12" i="33"/>
  <c r="O12" i="33"/>
  <c r="P12" i="33"/>
  <c r="R12" i="33"/>
  <c r="T12" i="33"/>
  <c r="S12" i="33"/>
  <c r="Q12" i="33"/>
  <c r="U16" i="33"/>
  <c r="O16" i="33"/>
  <c r="P16" i="33"/>
  <c r="R16" i="33"/>
  <c r="Q16" i="33"/>
  <c r="T16" i="33"/>
  <c r="S16" i="33"/>
  <c r="R20" i="33"/>
  <c r="U20" i="33"/>
  <c r="T20" i="33"/>
  <c r="S20" i="33"/>
  <c r="O20" i="33"/>
  <c r="Q20" i="33"/>
  <c r="P20" i="33"/>
  <c r="T24" i="33"/>
  <c r="S24" i="33"/>
  <c r="O24" i="33"/>
  <c r="R24" i="33"/>
  <c r="Q24" i="33"/>
  <c r="U24" i="33"/>
  <c r="P24" i="33"/>
  <c r="T28" i="33"/>
  <c r="O28" i="33"/>
  <c r="Q28" i="33"/>
  <c r="P28" i="33"/>
  <c r="S28" i="33"/>
  <c r="R28" i="33"/>
  <c r="U28" i="33"/>
  <c r="R32" i="33"/>
  <c r="Q32" i="33"/>
  <c r="S32" i="33"/>
  <c r="P32" i="33"/>
  <c r="O32" i="33"/>
  <c r="U32" i="33"/>
  <c r="T32" i="33"/>
  <c r="T10" i="33"/>
  <c r="Q10" i="33"/>
  <c r="S10" i="33"/>
  <c r="U10" i="33"/>
  <c r="P10" i="33"/>
  <c r="O10" i="33"/>
  <c r="R10" i="33"/>
  <c r="U14" i="33"/>
  <c r="O14" i="33"/>
  <c r="P14" i="33"/>
  <c r="T14" i="33"/>
  <c r="S14" i="33"/>
  <c r="R14" i="33"/>
  <c r="Q14" i="33"/>
  <c r="U18" i="33"/>
  <c r="O18" i="33"/>
  <c r="P18" i="33"/>
  <c r="R18" i="33"/>
  <c r="Q18" i="33"/>
  <c r="T18" i="33"/>
  <c r="S18" i="33"/>
  <c r="U22" i="33"/>
  <c r="O22" i="33"/>
  <c r="P22" i="33"/>
  <c r="T22" i="33"/>
  <c r="S22" i="33"/>
  <c r="R22" i="33"/>
  <c r="Q22" i="33"/>
  <c r="R26" i="33"/>
  <c r="T26" i="33"/>
  <c r="Q26" i="33"/>
  <c r="S26" i="33"/>
  <c r="O26" i="33"/>
  <c r="U26" i="33"/>
  <c r="P26" i="33"/>
  <c r="P30" i="33"/>
  <c r="R30" i="33"/>
  <c r="T30" i="33"/>
  <c r="S30" i="33"/>
  <c r="O30" i="33"/>
  <c r="Q30" i="33"/>
  <c r="U30" i="33"/>
  <c r="C47" i="33"/>
  <c r="C56" i="33"/>
  <c r="N23" i="28" s="1"/>
  <c r="R11" i="33"/>
  <c r="T11" i="33"/>
  <c r="O11" i="33"/>
  <c r="Q11" i="33"/>
  <c r="S13" i="33"/>
  <c r="U13" i="33"/>
  <c r="P13" i="33"/>
  <c r="O15" i="33"/>
  <c r="Q15" i="33"/>
  <c r="S15" i="33"/>
  <c r="U15" i="33"/>
  <c r="S17" i="33"/>
  <c r="U17" i="33"/>
  <c r="O19" i="33"/>
  <c r="Q19" i="33"/>
  <c r="S19" i="33"/>
  <c r="U19" i="33"/>
  <c r="T23" i="33"/>
  <c r="O23" i="33"/>
  <c r="Q23" i="33"/>
  <c r="S23" i="33"/>
  <c r="P27" i="33"/>
  <c r="Q27" i="33"/>
  <c r="R27" i="33"/>
  <c r="S27" i="33"/>
  <c r="R31" i="33"/>
  <c r="T31" i="33"/>
  <c r="O31" i="33"/>
  <c r="Q31" i="33"/>
  <c r="O28" i="24"/>
  <c r="P28" i="24"/>
  <c r="R28" i="24"/>
  <c r="T28" i="24"/>
  <c r="Q28" i="24"/>
  <c r="S28" i="24"/>
  <c r="U28" i="24"/>
  <c r="P32" i="24"/>
  <c r="T32" i="24"/>
  <c r="U32" i="24"/>
  <c r="S32" i="24"/>
  <c r="O32" i="24"/>
  <c r="R32" i="24"/>
  <c r="Q32" i="24"/>
  <c r="Q26" i="24"/>
  <c r="S26" i="24"/>
  <c r="R26" i="24"/>
  <c r="O26" i="24"/>
  <c r="T26" i="24"/>
  <c r="P26" i="24"/>
  <c r="U26" i="24"/>
  <c r="U30" i="24"/>
  <c r="O30" i="24"/>
  <c r="P30" i="24"/>
  <c r="T30" i="24"/>
  <c r="S30" i="24"/>
  <c r="R30" i="24"/>
  <c r="Q30" i="24"/>
  <c r="O8" i="24"/>
  <c r="T8" i="24"/>
  <c r="R8" i="24"/>
  <c r="Q10" i="24"/>
  <c r="S10" i="24"/>
  <c r="U10" i="24"/>
  <c r="O10" i="24"/>
  <c r="U11" i="24"/>
  <c r="P11" i="24"/>
  <c r="O11" i="24"/>
  <c r="Q12" i="24"/>
  <c r="P12" i="24"/>
  <c r="S12" i="24"/>
  <c r="P13" i="24"/>
  <c r="R13" i="24"/>
  <c r="T13" i="24"/>
  <c r="O13" i="24"/>
  <c r="U14" i="24"/>
  <c r="O14" i="24"/>
  <c r="P14" i="24"/>
  <c r="R14" i="24"/>
  <c r="O15" i="24"/>
  <c r="Q15" i="24"/>
  <c r="S15" i="24"/>
  <c r="T16" i="24"/>
  <c r="Q16" i="24"/>
  <c r="S16" i="24"/>
  <c r="P17" i="24"/>
  <c r="R17" i="24"/>
  <c r="T17" i="24"/>
  <c r="O17" i="24"/>
  <c r="U18" i="24"/>
  <c r="O18" i="24"/>
  <c r="P18" i="24"/>
  <c r="R18" i="24"/>
  <c r="O19" i="24"/>
  <c r="Q19" i="24"/>
  <c r="S19" i="24"/>
  <c r="T20" i="24"/>
  <c r="Q20" i="24"/>
  <c r="S20" i="24"/>
  <c r="U23" i="24"/>
  <c r="P23" i="24"/>
  <c r="R23" i="24"/>
  <c r="T22" i="24"/>
  <c r="O22" i="24"/>
  <c r="C56" i="24"/>
  <c r="N22" i="28" s="1"/>
  <c r="C53" i="24"/>
  <c r="F22" i="28" s="1"/>
  <c r="P25" i="24"/>
  <c r="U25" i="24"/>
  <c r="U24" i="24"/>
  <c r="S24" i="24"/>
  <c r="Q24" i="24"/>
  <c r="O21" i="24"/>
  <c r="P21" i="24"/>
  <c r="R20" i="24"/>
  <c r="O20" i="24"/>
  <c r="U17" i="24"/>
  <c r="Q17" i="24"/>
  <c r="P16" i="24"/>
  <c r="U16" i="24"/>
  <c r="S13" i="24"/>
  <c r="O12" i="24"/>
  <c r="U12" i="24"/>
  <c r="Q23" i="24"/>
  <c r="T23" i="24"/>
  <c r="R19" i="24"/>
  <c r="U19" i="24"/>
  <c r="Q18" i="24"/>
  <c r="T15" i="24"/>
  <c r="P15" i="24"/>
  <c r="S14" i="24"/>
  <c r="T14" i="24"/>
  <c r="Q11" i="24"/>
  <c r="T11" i="24"/>
  <c r="R10" i="24"/>
  <c r="Q8" i="24"/>
  <c r="P8" i="24"/>
  <c r="O27" i="24"/>
  <c r="Q27" i="24"/>
  <c r="S27" i="24"/>
  <c r="U27" i="24"/>
  <c r="O31" i="24"/>
  <c r="Q31" i="24"/>
  <c r="S31" i="24"/>
  <c r="U31" i="24"/>
  <c r="T16" i="32"/>
  <c r="S16" i="32"/>
  <c r="O16" i="32"/>
  <c r="R16" i="32"/>
  <c r="U17" i="32"/>
  <c r="O17" i="32"/>
  <c r="P17" i="32"/>
  <c r="T18" i="32"/>
  <c r="S18" i="32"/>
  <c r="O18" i="32"/>
  <c r="R18" i="32"/>
  <c r="O19" i="32"/>
  <c r="Q19" i="32"/>
  <c r="S19" i="32"/>
  <c r="U20" i="32"/>
  <c r="P20" i="32"/>
  <c r="T20" i="32"/>
  <c r="S20" i="32"/>
  <c r="Q21" i="32"/>
  <c r="U21" i="32"/>
  <c r="R21" i="32"/>
  <c r="O22" i="32"/>
  <c r="P22" i="32"/>
  <c r="R22" i="32"/>
  <c r="T22" i="32"/>
  <c r="T23" i="32"/>
  <c r="O23" i="32"/>
  <c r="Q23" i="32"/>
  <c r="O24" i="32"/>
  <c r="P24" i="32"/>
  <c r="R24" i="32"/>
  <c r="T24" i="32"/>
  <c r="R25" i="32"/>
  <c r="T25" i="32"/>
  <c r="O25" i="32"/>
  <c r="O26" i="32"/>
  <c r="P26" i="32"/>
  <c r="R26" i="32"/>
  <c r="T26" i="32"/>
  <c r="T27" i="32"/>
  <c r="O27" i="32"/>
  <c r="R29" i="32"/>
  <c r="T29" i="32"/>
  <c r="O29" i="32"/>
  <c r="S30" i="32"/>
  <c r="O30" i="32"/>
  <c r="R30" i="32"/>
  <c r="Q30" i="32"/>
  <c r="O31" i="32"/>
  <c r="Q31" i="32"/>
  <c r="S31" i="32"/>
  <c r="U31" i="32"/>
  <c r="U32" i="32"/>
  <c r="T32" i="32"/>
  <c r="P32" i="32"/>
  <c r="P33" i="32"/>
  <c r="Q33" i="32"/>
  <c r="Q34" i="32"/>
  <c r="U34" i="32"/>
  <c r="T36" i="32"/>
  <c r="U36" i="32"/>
  <c r="R36" i="32"/>
  <c r="S33" i="32"/>
  <c r="Q32" i="32"/>
  <c r="R37" i="32"/>
  <c r="P34" i="32"/>
  <c r="Q36" i="32"/>
  <c r="T37" i="32"/>
  <c r="T34" i="32"/>
  <c r="U35" i="32"/>
  <c r="S37" i="32"/>
  <c r="S35" i="32"/>
  <c r="O33" i="32"/>
  <c r="U28" i="32"/>
  <c r="S28" i="32"/>
  <c r="R27" i="32"/>
  <c r="P27" i="32"/>
  <c r="S27" i="32"/>
  <c r="S24" i="32"/>
  <c r="R23" i="32"/>
  <c r="U23" i="32"/>
  <c r="Q20" i="32"/>
  <c r="O20" i="32"/>
  <c r="R19" i="32"/>
  <c r="U19" i="32"/>
  <c r="U16" i="32"/>
  <c r="P30" i="32"/>
  <c r="P29" i="32"/>
  <c r="S29" i="32"/>
  <c r="U26" i="32"/>
  <c r="Q26" i="32"/>
  <c r="U25" i="32"/>
  <c r="Q25" i="32"/>
  <c r="S22" i="32"/>
  <c r="T21" i="32"/>
  <c r="S21" i="32"/>
  <c r="P18" i="32"/>
  <c r="Q18" i="32"/>
  <c r="S17" i="32"/>
  <c r="Q17" i="32"/>
  <c r="R31" i="32"/>
  <c r="Q37" i="32"/>
  <c r="S36" i="32"/>
  <c r="T33" i="32"/>
  <c r="Q14" i="23"/>
  <c r="P14" i="23"/>
  <c r="R14" i="23"/>
  <c r="O14" i="23"/>
  <c r="U14" i="23"/>
  <c r="S14" i="23"/>
  <c r="T14" i="23"/>
  <c r="R18" i="23"/>
  <c r="Q18" i="23"/>
  <c r="U18" i="23"/>
  <c r="P18" i="23"/>
  <c r="T18" i="23"/>
  <c r="S18" i="23"/>
  <c r="O18" i="23"/>
  <c r="T22" i="23"/>
  <c r="Q22" i="23"/>
  <c r="S22" i="23"/>
  <c r="O22" i="23"/>
  <c r="R22" i="23"/>
  <c r="U22" i="23"/>
  <c r="P22" i="23"/>
  <c r="U26" i="23"/>
  <c r="O26" i="23"/>
  <c r="P26" i="23"/>
  <c r="R26" i="23"/>
  <c r="Q26" i="23"/>
  <c r="T26" i="23"/>
  <c r="S26" i="23"/>
  <c r="U31" i="23"/>
  <c r="O31" i="23"/>
  <c r="P31" i="23"/>
  <c r="T31" i="23"/>
  <c r="S31" i="23"/>
  <c r="R31" i="23"/>
  <c r="Q31" i="23"/>
  <c r="Q16" i="23"/>
  <c r="U16" i="23"/>
  <c r="R16" i="23"/>
  <c r="O16" i="23"/>
  <c r="P16" i="23"/>
  <c r="S16" i="23"/>
  <c r="T16" i="23"/>
  <c r="Q20" i="23"/>
  <c r="U20" i="23"/>
  <c r="R20" i="23"/>
  <c r="O20" i="23"/>
  <c r="S20" i="23"/>
  <c r="T20" i="23"/>
  <c r="P20" i="23"/>
  <c r="Q24" i="23"/>
  <c r="P24" i="23"/>
  <c r="S24" i="23"/>
  <c r="R24" i="23"/>
  <c r="T24" i="23"/>
  <c r="U24" i="23"/>
  <c r="O24" i="23"/>
  <c r="S29" i="23"/>
  <c r="U29" i="23"/>
  <c r="O29" i="23"/>
  <c r="P29" i="23"/>
  <c r="R29" i="23"/>
  <c r="Q29" i="23"/>
  <c r="T29" i="23"/>
  <c r="S33" i="23"/>
  <c r="R33" i="23"/>
  <c r="U33" i="23"/>
  <c r="T33" i="23"/>
  <c r="Q33" i="23"/>
  <c r="O33" i="23"/>
  <c r="P33" i="23"/>
  <c r="Q27" i="23"/>
  <c r="O27" i="23"/>
  <c r="S27" i="23"/>
  <c r="U15" i="23"/>
  <c r="P15" i="23"/>
  <c r="Q15" i="23"/>
  <c r="T17" i="23"/>
  <c r="O17" i="23"/>
  <c r="Q17" i="23"/>
  <c r="T19" i="23"/>
  <c r="O19" i="23"/>
  <c r="Q19" i="23"/>
  <c r="S19" i="23"/>
  <c r="T21" i="23"/>
  <c r="O21" i="23"/>
  <c r="Q21" i="23"/>
  <c r="P23" i="23"/>
  <c r="R23" i="23"/>
  <c r="T23" i="23"/>
  <c r="O23" i="23"/>
  <c r="O25" i="23"/>
  <c r="Q25" i="23"/>
  <c r="S25" i="23"/>
  <c r="S28" i="23"/>
  <c r="U28" i="23"/>
  <c r="P28" i="23"/>
  <c r="R28" i="23"/>
  <c r="Q30" i="23"/>
  <c r="S30" i="23"/>
  <c r="U30" i="23"/>
  <c r="S32" i="23"/>
  <c r="U32" i="23"/>
  <c r="P32" i="23"/>
  <c r="R32" i="23"/>
  <c r="Q10" i="21"/>
  <c r="R10" i="21"/>
  <c r="S10" i="21"/>
  <c r="P10" i="21"/>
  <c r="O10" i="21"/>
  <c r="S13" i="21"/>
  <c r="R13" i="21"/>
  <c r="O13" i="21"/>
  <c r="Q13" i="21"/>
  <c r="P13" i="21"/>
  <c r="R16" i="21"/>
  <c r="Q16" i="21"/>
  <c r="P16" i="21"/>
  <c r="S16" i="21"/>
  <c r="O16" i="21"/>
  <c r="R20" i="21"/>
  <c r="Q20" i="21"/>
  <c r="O20" i="21"/>
  <c r="P20" i="21"/>
  <c r="S20" i="21"/>
  <c r="O34" i="21"/>
  <c r="R34" i="21"/>
  <c r="S34" i="21"/>
  <c r="P34" i="21"/>
  <c r="Q34" i="21"/>
  <c r="S11" i="21"/>
  <c r="P11" i="21"/>
  <c r="Q11" i="21"/>
  <c r="O11" i="21"/>
  <c r="R11" i="21"/>
  <c r="R14" i="21"/>
  <c r="Q14" i="21"/>
  <c r="O14" i="21"/>
  <c r="S14" i="21"/>
  <c r="P14" i="21"/>
  <c r="Q33" i="21"/>
  <c r="S33" i="21"/>
  <c r="P33" i="21"/>
  <c r="R33" i="21"/>
  <c r="O33" i="21"/>
  <c r="R18" i="21"/>
  <c r="Q18" i="21"/>
  <c r="P22" i="21"/>
  <c r="S22" i="21"/>
  <c r="P24" i="21"/>
  <c r="R24" i="21"/>
  <c r="S25" i="21"/>
  <c r="O25" i="21"/>
  <c r="P25" i="21"/>
  <c r="R26" i="21"/>
  <c r="O26" i="21"/>
  <c r="Q26" i="21"/>
  <c r="O27" i="21"/>
  <c r="S27" i="21"/>
  <c r="R27" i="21"/>
  <c r="O28" i="21"/>
  <c r="Q28" i="21"/>
  <c r="S30" i="21"/>
  <c r="O30" i="21"/>
  <c r="R30" i="21"/>
  <c r="P31" i="21"/>
  <c r="Q31" i="21"/>
  <c r="S8" i="21"/>
  <c r="O31" i="21"/>
  <c r="S23" i="21"/>
  <c r="C47" i="21"/>
  <c r="R9" i="21"/>
  <c r="S31" i="21"/>
  <c r="S9" i="21"/>
  <c r="R29" i="21"/>
  <c r="Q29" i="21"/>
  <c r="S28" i="21"/>
  <c r="R25" i="21"/>
  <c r="O24" i="21"/>
  <c r="Q24" i="21"/>
  <c r="P30" i="21"/>
  <c r="P27" i="21"/>
  <c r="P26" i="21"/>
  <c r="P23" i="21"/>
  <c r="O22" i="21"/>
  <c r="P18" i="21"/>
  <c r="P12" i="21"/>
  <c r="Q12" i="21"/>
  <c r="P15" i="21"/>
  <c r="S15" i="21"/>
  <c r="O17" i="21"/>
  <c r="R17" i="21"/>
  <c r="S17" i="21"/>
  <c r="S18" i="21"/>
  <c r="O19" i="21"/>
  <c r="R19" i="21"/>
  <c r="R21" i="21"/>
  <c r="S21" i="21"/>
  <c r="O21" i="21"/>
  <c r="R22" i="21"/>
  <c r="S16" i="31"/>
  <c r="Q16" i="31"/>
  <c r="O16" i="31"/>
  <c r="P16" i="31"/>
  <c r="R16" i="31"/>
  <c r="P28" i="31"/>
  <c r="O28" i="31"/>
  <c r="Q28" i="31"/>
  <c r="S28" i="31"/>
  <c r="R28" i="31"/>
  <c r="O17" i="31"/>
  <c r="P17" i="31"/>
  <c r="Q17" i="31"/>
  <c r="R17" i="31"/>
  <c r="S17" i="31"/>
  <c r="Q27" i="31"/>
  <c r="O27" i="31"/>
  <c r="R27" i="31"/>
  <c r="S27" i="31"/>
  <c r="P27" i="31"/>
  <c r="S30" i="31"/>
  <c r="R30" i="31"/>
  <c r="Q30" i="31"/>
  <c r="O30" i="31"/>
  <c r="P30" i="31"/>
  <c r="S12" i="31"/>
  <c r="Q12" i="31"/>
  <c r="O12" i="31"/>
  <c r="S13" i="31"/>
  <c r="P13" i="31"/>
  <c r="R13" i="31"/>
  <c r="S20" i="31"/>
  <c r="Q20" i="31"/>
  <c r="Q22" i="31"/>
  <c r="R22" i="31"/>
  <c r="Q23" i="31"/>
  <c r="O23" i="31"/>
  <c r="O24" i="31"/>
  <c r="P24" i="31"/>
  <c r="R24" i="31"/>
  <c r="Q25" i="31"/>
  <c r="O25" i="31"/>
  <c r="R25" i="31"/>
  <c r="P32" i="31"/>
  <c r="R32" i="31"/>
  <c r="O33" i="31"/>
  <c r="S33" i="31"/>
  <c r="R34" i="31"/>
  <c r="P34" i="31"/>
  <c r="S35" i="31"/>
  <c r="O35" i="31"/>
  <c r="P38" i="31"/>
  <c r="O38" i="31"/>
  <c r="O39" i="31"/>
  <c r="Q39" i="31"/>
  <c r="S39" i="31"/>
  <c r="Q38" i="31"/>
  <c r="P22" i="31"/>
  <c r="O10" i="31"/>
  <c r="S34" i="31"/>
  <c r="P19" i="31"/>
  <c r="R36" i="31"/>
  <c r="R10" i="31"/>
  <c r="S36" i="31"/>
  <c r="C56" i="31"/>
  <c r="N15" i="28" s="1"/>
  <c r="N8" i="31"/>
  <c r="C47" i="31"/>
  <c r="Q14" i="31"/>
  <c r="O21" i="31"/>
  <c r="Q21" i="31"/>
  <c r="P11" i="31"/>
  <c r="S11" i="31"/>
  <c r="R37" i="31"/>
  <c r="P33" i="31"/>
  <c r="Q32" i="31"/>
  <c r="P25" i="31"/>
  <c r="S24" i="31"/>
  <c r="R20" i="31"/>
  <c r="R12" i="31"/>
  <c r="R38" i="31"/>
  <c r="P35" i="31"/>
  <c r="P23" i="31"/>
  <c r="O22" i="31"/>
  <c r="Q13" i="31"/>
  <c r="R39" i="31"/>
  <c r="O9" i="31"/>
  <c r="S9" i="31"/>
  <c r="R9" i="31"/>
  <c r="Q15" i="31"/>
  <c r="P15" i="31"/>
  <c r="O18" i="31"/>
  <c r="R18" i="31"/>
  <c r="Q19" i="31"/>
  <c r="P31" i="31"/>
  <c r="O31" i="31"/>
  <c r="S31" i="31"/>
  <c r="S32" i="31"/>
  <c r="U8" i="27" l="1"/>
  <c r="K56" i="27" s="1"/>
  <c r="U32" i="28" s="1"/>
  <c r="F48" i="28"/>
  <c r="F46" i="28"/>
  <c r="N48" i="28"/>
  <c r="T8" i="34"/>
  <c r="J53" i="34" s="1"/>
  <c r="L27" i="28" s="1"/>
  <c r="F47" i="28"/>
  <c r="R8" i="26"/>
  <c r="O8" i="34"/>
  <c r="E56" i="34" s="1"/>
  <c r="O27" i="28" s="1"/>
  <c r="P8" i="34"/>
  <c r="F56" i="34" s="1"/>
  <c r="P27" i="28" s="1"/>
  <c r="F45" i="28"/>
  <c r="S8" i="27"/>
  <c r="I53" i="27" s="1"/>
  <c r="K32" i="28" s="1"/>
  <c r="R8" i="27"/>
  <c r="H56" i="27" s="1"/>
  <c r="R32" i="28" s="1"/>
  <c r="Q8" i="27"/>
  <c r="G56" i="27" s="1"/>
  <c r="Q32" i="28" s="1"/>
  <c r="P8" i="27"/>
  <c r="F53" i="27" s="1"/>
  <c r="H32" i="28" s="1"/>
  <c r="O8" i="33"/>
  <c r="E56" i="33" s="1"/>
  <c r="O23" i="28" s="1"/>
  <c r="N43" i="28"/>
  <c r="N45" i="28"/>
  <c r="C50" i="37"/>
  <c r="E33" i="28" s="1"/>
  <c r="F44" i="28"/>
  <c r="C50" i="27"/>
  <c r="E32" i="28" s="1"/>
  <c r="D32" i="28"/>
  <c r="D48" i="28" s="1"/>
  <c r="I56" i="27"/>
  <c r="E53" i="27"/>
  <c r="G32" i="28" s="1"/>
  <c r="E56" i="27"/>
  <c r="J53" i="27"/>
  <c r="L32" i="28" s="1"/>
  <c r="J56" i="27"/>
  <c r="T32" i="28" s="1"/>
  <c r="T8" i="26"/>
  <c r="P8" i="26"/>
  <c r="S8" i="26"/>
  <c r="Q8" i="26"/>
  <c r="O8" i="26"/>
  <c r="N46" i="28"/>
  <c r="R8" i="34"/>
  <c r="H56" i="34" s="1"/>
  <c r="R27" i="28" s="1"/>
  <c r="Q8" i="34"/>
  <c r="G53" i="34" s="1"/>
  <c r="I27" i="28" s="1"/>
  <c r="U8" i="34"/>
  <c r="K56" i="34" s="1"/>
  <c r="U27" i="28" s="1"/>
  <c r="T8" i="33"/>
  <c r="J53" i="33" s="1"/>
  <c r="L23" i="28" s="1"/>
  <c r="U8" i="33"/>
  <c r="K56" i="33" s="1"/>
  <c r="U23" i="28" s="1"/>
  <c r="R8" i="33"/>
  <c r="H56" i="33" s="1"/>
  <c r="R23" i="28" s="1"/>
  <c r="Q8" i="33"/>
  <c r="G56" i="33" s="1"/>
  <c r="Q23" i="28" s="1"/>
  <c r="P8" i="33"/>
  <c r="F56" i="33" s="1"/>
  <c r="P23" i="28" s="1"/>
  <c r="I56" i="24"/>
  <c r="S22" i="28" s="1"/>
  <c r="C50" i="23"/>
  <c r="E18" i="28" s="1"/>
  <c r="E45" i="28" s="1"/>
  <c r="D18" i="28"/>
  <c r="T10" i="23"/>
  <c r="J53" i="23" s="1"/>
  <c r="L18" i="28" s="1"/>
  <c r="Q10" i="23"/>
  <c r="G53" i="23" s="1"/>
  <c r="I18" i="28" s="1"/>
  <c r="P10" i="23"/>
  <c r="F56" i="23" s="1"/>
  <c r="P18" i="28" s="1"/>
  <c r="R10" i="23"/>
  <c r="H53" i="23" s="1"/>
  <c r="J18" i="28" s="1"/>
  <c r="O10" i="23"/>
  <c r="E53" i="23" s="1"/>
  <c r="G18" i="28" s="1"/>
  <c r="S10" i="23"/>
  <c r="I53" i="23" s="1"/>
  <c r="K18" i="28" s="1"/>
  <c r="U10" i="23"/>
  <c r="K56" i="23" s="1"/>
  <c r="U18" i="28" s="1"/>
  <c r="H56" i="21"/>
  <c r="R14" i="28" s="1"/>
  <c r="N44" i="28"/>
  <c r="E56" i="21"/>
  <c r="O14" i="28" s="1"/>
  <c r="I53" i="24"/>
  <c r="K22" i="28" s="1"/>
  <c r="H56" i="19"/>
  <c r="R10" i="28" s="1"/>
  <c r="H53" i="19"/>
  <c r="J10" i="28" s="1"/>
  <c r="I53" i="19"/>
  <c r="K10" i="28" s="1"/>
  <c r="I56" i="19"/>
  <c r="S10" i="28" s="1"/>
  <c r="F43" i="28"/>
  <c r="D10" i="28"/>
  <c r="C50" i="19"/>
  <c r="E10" i="28" s="1"/>
  <c r="F56" i="19"/>
  <c r="P10" i="28" s="1"/>
  <c r="F53" i="19"/>
  <c r="H10" i="28" s="1"/>
  <c r="G56" i="19"/>
  <c r="Q10" i="28" s="1"/>
  <c r="G53" i="19"/>
  <c r="I10" i="28" s="1"/>
  <c r="E56" i="19"/>
  <c r="O10" i="28" s="1"/>
  <c r="E53" i="19"/>
  <c r="G10" i="28" s="1"/>
  <c r="D19" i="28"/>
  <c r="K56" i="24"/>
  <c r="U22" i="28" s="1"/>
  <c r="C50" i="24"/>
  <c r="E22" i="28" s="1"/>
  <c r="D22" i="28"/>
  <c r="D11" i="28"/>
  <c r="D43" i="28" s="1"/>
  <c r="C50" i="30"/>
  <c r="E11" i="28" s="1"/>
  <c r="R8" i="30"/>
  <c r="O8" i="30"/>
  <c r="S8" i="30"/>
  <c r="Q8" i="30"/>
  <c r="P8" i="30"/>
  <c r="R8" i="37"/>
  <c r="T8" i="37"/>
  <c r="U8" i="37"/>
  <c r="O8" i="37"/>
  <c r="Q8" i="37"/>
  <c r="P8" i="37"/>
  <c r="S8" i="37"/>
  <c r="I56" i="34"/>
  <c r="S27" i="28" s="1"/>
  <c r="I53" i="34"/>
  <c r="K27" i="28" s="1"/>
  <c r="N47" i="28"/>
  <c r="C50" i="34"/>
  <c r="E27" i="28" s="1"/>
  <c r="D27" i="28"/>
  <c r="D26" i="28"/>
  <c r="C50" i="26"/>
  <c r="E26" i="28" s="1"/>
  <c r="S9" i="26"/>
  <c r="P9" i="26"/>
  <c r="T9" i="26"/>
  <c r="Q9" i="26"/>
  <c r="R9" i="26"/>
  <c r="U9" i="26"/>
  <c r="K53" i="26" s="1"/>
  <c r="M26" i="28" s="1"/>
  <c r="O9" i="26"/>
  <c r="I56" i="33"/>
  <c r="I53" i="33"/>
  <c r="K23" i="28" s="1"/>
  <c r="C50" i="33"/>
  <c r="E23" i="28" s="1"/>
  <c r="D23" i="28"/>
  <c r="J56" i="33"/>
  <c r="T23" i="28" s="1"/>
  <c r="F53" i="24"/>
  <c r="H22" i="28" s="1"/>
  <c r="F56" i="24"/>
  <c r="P22" i="28" s="1"/>
  <c r="J53" i="24"/>
  <c r="L22" i="28" s="1"/>
  <c r="J56" i="24"/>
  <c r="T22" i="28" s="1"/>
  <c r="K53" i="24"/>
  <c r="M22" i="28" s="1"/>
  <c r="G53" i="24"/>
  <c r="I22" i="28" s="1"/>
  <c r="G56" i="24"/>
  <c r="Q22" i="28" s="1"/>
  <c r="H53" i="24"/>
  <c r="J22" i="28" s="1"/>
  <c r="H56" i="24"/>
  <c r="R22" i="28" s="1"/>
  <c r="E53" i="24"/>
  <c r="G22" i="28" s="1"/>
  <c r="E56" i="24"/>
  <c r="O22" i="28" s="1"/>
  <c r="G53" i="32"/>
  <c r="I19" i="28" s="1"/>
  <c r="G56" i="32"/>
  <c r="Q19" i="28" s="1"/>
  <c r="K53" i="32"/>
  <c r="M19" i="28" s="1"/>
  <c r="K56" i="32"/>
  <c r="U19" i="28" s="1"/>
  <c r="H53" i="32"/>
  <c r="J19" i="28" s="1"/>
  <c r="H56" i="32"/>
  <c r="R19" i="28" s="1"/>
  <c r="I53" i="32"/>
  <c r="K19" i="28" s="1"/>
  <c r="I56" i="32"/>
  <c r="F56" i="32"/>
  <c r="P19" i="28" s="1"/>
  <c r="E53" i="32"/>
  <c r="G19" i="28" s="1"/>
  <c r="E56" i="32"/>
  <c r="O19" i="28" s="1"/>
  <c r="J53" i="32"/>
  <c r="L19" i="28" s="1"/>
  <c r="J56" i="32"/>
  <c r="T19" i="28" s="1"/>
  <c r="F53" i="32"/>
  <c r="H19" i="28" s="1"/>
  <c r="I53" i="21"/>
  <c r="K14" i="28" s="1"/>
  <c r="I56" i="21"/>
  <c r="S14" i="28" s="1"/>
  <c r="G53" i="21"/>
  <c r="I14" i="28" s="1"/>
  <c r="G56" i="21"/>
  <c r="Q14" i="28" s="1"/>
  <c r="H53" i="21"/>
  <c r="J14" i="28" s="1"/>
  <c r="C50" i="21"/>
  <c r="E14" i="28" s="1"/>
  <c r="D14" i="28"/>
  <c r="E53" i="21"/>
  <c r="G14" i="28" s="1"/>
  <c r="F53" i="21"/>
  <c r="H14" i="28" s="1"/>
  <c r="F56" i="21"/>
  <c r="P14" i="28" s="1"/>
  <c r="Q8" i="31"/>
  <c r="O8" i="31"/>
  <c r="S8" i="31"/>
  <c r="R8" i="31"/>
  <c r="P8" i="31"/>
  <c r="C50" i="31"/>
  <c r="E15" i="28" s="1"/>
  <c r="D15" i="28"/>
  <c r="J56" i="23" l="1"/>
  <c r="T18" i="28" s="1"/>
  <c r="D45" i="28"/>
  <c r="K53" i="27"/>
  <c r="M32" i="28" s="1"/>
  <c r="F56" i="27"/>
  <c r="F53" i="34"/>
  <c r="H27" i="28" s="1"/>
  <c r="J56" i="34"/>
  <c r="T27" i="28" s="1"/>
  <c r="D46" i="28"/>
  <c r="E43" i="28"/>
  <c r="H53" i="27"/>
  <c r="J32" i="28" s="1"/>
  <c r="E53" i="34"/>
  <c r="G27" i="28" s="1"/>
  <c r="G53" i="33"/>
  <c r="I23" i="28" s="1"/>
  <c r="I46" i="28" s="1"/>
  <c r="H53" i="26"/>
  <c r="J26" i="28" s="1"/>
  <c r="E53" i="33"/>
  <c r="G23" i="28" s="1"/>
  <c r="G46" i="28" s="1"/>
  <c r="H53" i="33"/>
  <c r="J23" i="28" s="1"/>
  <c r="J46" i="28" s="1"/>
  <c r="K45" i="28"/>
  <c r="H56" i="23"/>
  <c r="R18" i="28" s="1"/>
  <c r="R45" i="28" s="1"/>
  <c r="G56" i="23"/>
  <c r="Q18" i="28" s="1"/>
  <c r="G56" i="34"/>
  <c r="Q27" i="28" s="1"/>
  <c r="E46" i="28"/>
  <c r="G53" i="27"/>
  <c r="I32" i="28" s="1"/>
  <c r="E44" i="28"/>
  <c r="T45" i="28"/>
  <c r="I56" i="23"/>
  <c r="S18" i="28" s="1"/>
  <c r="K53" i="33"/>
  <c r="M23" i="28" s="1"/>
  <c r="M46" i="28" s="1"/>
  <c r="E48" i="28"/>
  <c r="D44" i="28"/>
  <c r="F49" i="28"/>
  <c r="N49" i="28"/>
  <c r="H53" i="34"/>
  <c r="J27" i="28" s="1"/>
  <c r="T46" i="28"/>
  <c r="F53" i="23"/>
  <c r="H18" i="28" s="1"/>
  <c r="H45" i="28" s="1"/>
  <c r="E56" i="23"/>
  <c r="O18" i="28" s="1"/>
  <c r="O45" i="28" s="1"/>
  <c r="U46" i="28"/>
  <c r="S29" i="28"/>
  <c r="S32" i="28"/>
  <c r="E56" i="26"/>
  <c r="O26" i="28" s="1"/>
  <c r="O47" i="28" s="1"/>
  <c r="H56" i="26"/>
  <c r="R26" i="28" s="1"/>
  <c r="R47" i="28" s="1"/>
  <c r="G56" i="26"/>
  <c r="Q26" i="28" s="1"/>
  <c r="E53" i="26"/>
  <c r="G26" i="28" s="1"/>
  <c r="K53" i="34"/>
  <c r="M27" i="28" s="1"/>
  <c r="M47" i="28" s="1"/>
  <c r="E47" i="28"/>
  <c r="F53" i="33"/>
  <c r="H23" i="28" s="1"/>
  <c r="H46" i="28" s="1"/>
  <c r="P46" i="28"/>
  <c r="O46" i="28"/>
  <c r="L46" i="28"/>
  <c r="G45" i="28"/>
  <c r="L45" i="28"/>
  <c r="J45" i="28"/>
  <c r="K53" i="23"/>
  <c r="M18" i="28" s="1"/>
  <c r="M45" i="28" s="1"/>
  <c r="K46" i="28"/>
  <c r="I45" i="28"/>
  <c r="G53" i="30"/>
  <c r="I11" i="28" s="1"/>
  <c r="I43" i="28" s="1"/>
  <c r="G56" i="30"/>
  <c r="Q11" i="28" s="1"/>
  <c r="Q43" i="28" s="1"/>
  <c r="E53" i="30"/>
  <c r="G11" i="28" s="1"/>
  <c r="G43" i="28" s="1"/>
  <c r="E56" i="30"/>
  <c r="O11" i="28" s="1"/>
  <c r="O43" i="28" s="1"/>
  <c r="F56" i="30"/>
  <c r="P11" i="28" s="1"/>
  <c r="P43" i="28" s="1"/>
  <c r="F53" i="30"/>
  <c r="H11" i="28" s="1"/>
  <c r="H43" i="28" s="1"/>
  <c r="I53" i="30"/>
  <c r="K11" i="28" s="1"/>
  <c r="K43" i="28" s="1"/>
  <c r="I56" i="30"/>
  <c r="S11" i="28" s="1"/>
  <c r="S43" i="28" s="1"/>
  <c r="H53" i="30"/>
  <c r="J11" i="28" s="1"/>
  <c r="J43" i="28" s="1"/>
  <c r="H56" i="30"/>
  <c r="R11" i="28" s="1"/>
  <c r="R43" i="28" s="1"/>
  <c r="F53" i="37"/>
  <c r="H33" i="28" s="1"/>
  <c r="H48" i="28" s="1"/>
  <c r="F56" i="37"/>
  <c r="E53" i="37"/>
  <c r="G33" i="28" s="1"/>
  <c r="G48" i="28" s="1"/>
  <c r="E56" i="37"/>
  <c r="J53" i="37"/>
  <c r="L33" i="28" s="1"/>
  <c r="L48" i="28" s="1"/>
  <c r="J56" i="37"/>
  <c r="T33" i="28" s="1"/>
  <c r="T48" i="28" s="1"/>
  <c r="I53" i="37"/>
  <c r="K33" i="28" s="1"/>
  <c r="K48" i="28" s="1"/>
  <c r="I56" i="37"/>
  <c r="S33" i="28" s="1"/>
  <c r="G53" i="37"/>
  <c r="I33" i="28" s="1"/>
  <c r="G56" i="37"/>
  <c r="Q33" i="28" s="1"/>
  <c r="Q48" i="28" s="1"/>
  <c r="K56" i="37"/>
  <c r="U33" i="28" s="1"/>
  <c r="U48" i="28" s="1"/>
  <c r="K53" i="37"/>
  <c r="M33" i="28" s="1"/>
  <c r="H53" i="37"/>
  <c r="J33" i="28" s="1"/>
  <c r="H56" i="37"/>
  <c r="R33" i="28" s="1"/>
  <c r="R48" i="28" s="1"/>
  <c r="D47" i="28"/>
  <c r="F53" i="26"/>
  <c r="H26" i="28" s="1"/>
  <c r="F56" i="26"/>
  <c r="P26" i="28" s="1"/>
  <c r="P47" i="28" s="1"/>
  <c r="G53" i="26"/>
  <c r="I26" i="28" s="1"/>
  <c r="I47" i="28" s="1"/>
  <c r="K56" i="26"/>
  <c r="U26" i="28" s="1"/>
  <c r="U47" i="28" s="1"/>
  <c r="J53" i="26"/>
  <c r="L26" i="28" s="1"/>
  <c r="L47" i="28" s="1"/>
  <c r="J56" i="26"/>
  <c r="T26" i="28" s="1"/>
  <c r="I56" i="26"/>
  <c r="S26" i="28" s="1"/>
  <c r="S47" i="28" s="1"/>
  <c r="I53" i="26"/>
  <c r="K26" i="28" s="1"/>
  <c r="K47" i="28" s="1"/>
  <c r="R46" i="28"/>
  <c r="Q46" i="28"/>
  <c r="S19" i="28"/>
  <c r="S23" i="28"/>
  <c r="S46" i="28" s="1"/>
  <c r="Q45" i="28"/>
  <c r="U45" i="28"/>
  <c r="P45" i="28"/>
  <c r="H53" i="31"/>
  <c r="J15" i="28" s="1"/>
  <c r="J44" i="28" s="1"/>
  <c r="H56" i="31"/>
  <c r="R15" i="28" s="1"/>
  <c r="R44" i="28" s="1"/>
  <c r="E53" i="31"/>
  <c r="G15" i="28" s="1"/>
  <c r="G44" i="28" s="1"/>
  <c r="E56" i="31"/>
  <c r="O15" i="28" s="1"/>
  <c r="O44" i="28" s="1"/>
  <c r="F56" i="31"/>
  <c r="P15" i="28" s="1"/>
  <c r="P44" i="28" s="1"/>
  <c r="F53" i="31"/>
  <c r="H15" i="28" s="1"/>
  <c r="H44" i="28" s="1"/>
  <c r="I56" i="31"/>
  <c r="S15" i="28" s="1"/>
  <c r="S44" i="28" s="1"/>
  <c r="I53" i="31"/>
  <c r="K15" i="28" s="1"/>
  <c r="K44" i="28" s="1"/>
  <c r="G56" i="31"/>
  <c r="Q15" i="28" s="1"/>
  <c r="Q44" i="28" s="1"/>
  <c r="G53" i="31"/>
  <c r="I15" i="28" s="1"/>
  <c r="I44" i="28" s="1"/>
  <c r="M48" i="28" l="1"/>
  <c r="I48" i="28"/>
  <c r="H47" i="28"/>
  <c r="H49" i="28" s="1"/>
  <c r="T47" i="28"/>
  <c r="J48" i="28"/>
  <c r="G47" i="28"/>
  <c r="G49" i="28" s="1"/>
  <c r="Q47" i="28"/>
  <c r="Q49" i="28" s="1"/>
  <c r="J47" i="28"/>
  <c r="J49" i="28" s="1"/>
  <c r="E49" i="28"/>
  <c r="S45" i="28"/>
  <c r="S49" i="28" s="1"/>
  <c r="D49" i="28"/>
  <c r="T49" i="28"/>
  <c r="S48" i="28"/>
  <c r="M49" i="28"/>
  <c r="O49" i="28"/>
  <c r="L49" i="28"/>
  <c r="O32" i="28"/>
  <c r="O33" i="28"/>
  <c r="P32" i="28"/>
  <c r="P33" i="28"/>
  <c r="P49" i="28"/>
  <c r="U49" i="28"/>
  <c r="I49" i="28"/>
  <c r="K49" i="28"/>
  <c r="R49" i="28"/>
  <c r="P48" i="28" l="1"/>
  <c r="O48" i="28"/>
</calcChain>
</file>

<file path=xl/sharedStrings.xml><?xml version="1.0" encoding="utf-8"?>
<sst xmlns="http://schemas.openxmlformats.org/spreadsheetml/2006/main" count="1585" uniqueCount="583">
  <si>
    <t xml:space="preserve">Nº </t>
  </si>
  <si>
    <t>Sexo</t>
  </si>
  <si>
    <t>Apellido Paterno</t>
  </si>
  <si>
    <t>Apellido Materno</t>
  </si>
  <si>
    <t>Nombres</t>
  </si>
  <si>
    <t>M</t>
  </si>
  <si>
    <t>Sección</t>
  </si>
  <si>
    <t>A</t>
  </si>
  <si>
    <t>REGISTRO DE FLUIDEZ Y COMPRENSIÓN LECTORA</t>
  </si>
  <si>
    <t>F</t>
  </si>
  <si>
    <t>D</t>
  </si>
  <si>
    <t>2º</t>
  </si>
  <si>
    <t>1º</t>
  </si>
  <si>
    <t>B</t>
  </si>
  <si>
    <t>C</t>
  </si>
  <si>
    <t>3º</t>
  </si>
  <si>
    <t>4º</t>
  </si>
  <si>
    <t>Nº preguntas respondidas correctamente</t>
  </si>
  <si>
    <t>% Efectividad
de lectura</t>
  </si>
  <si>
    <t>Tiempo de lectura                (segundos)</t>
  </si>
  <si>
    <t>REPORTES CONSOLIDADOS</t>
  </si>
  <si>
    <t>No leen</t>
  </si>
  <si>
    <t>&lt; estándar</t>
  </si>
  <si>
    <t>&gt; estándar</t>
  </si>
  <si>
    <t>Estándar</t>
  </si>
  <si>
    <t>Nº de palabras por aula</t>
  </si>
  <si>
    <t>% de comprensión del grupo estándar</t>
  </si>
  <si>
    <t>% de comprensión del grupo &gt; estándar</t>
  </si>
  <si>
    <t>%Efec</t>
  </si>
  <si>
    <t>% 
Efectividad
Respuestas</t>
  </si>
  <si>
    <t>Nº palabras leídas</t>
  </si>
  <si>
    <t>EL Nº DE PREGUNTAS PARA ESTE GRADO SON 4, SÓLO INGRESAREMOS EL Nº DE PREGUNTAS RESPONDIDAS CORRECTAMENTE</t>
  </si>
  <si>
    <t>Nº palabras que lee por minuto</t>
  </si>
  <si>
    <t>IIEE:</t>
  </si>
  <si>
    <t>ECI Rafael Mallor Gómez</t>
  </si>
  <si>
    <t>Colegio Intervida AQP</t>
  </si>
  <si>
    <t>ECI Alto Trujillo</t>
  </si>
  <si>
    <t>ECI Andahuaylas</t>
  </si>
  <si>
    <t>ECI José Luis Bustamante y Rivero</t>
  </si>
  <si>
    <t>ECI Los Olivos</t>
  </si>
  <si>
    <t>ECI Balsabe</t>
  </si>
  <si>
    <t>ECI Calacota</t>
  </si>
  <si>
    <t>EL Nº DE PREGUNTAS PARA ESTE GRADO SON 6, SÓLO INGRESAREMOS EL Nº DE PREGUNTAS RESPONDIDAS CORRECTAMENTE</t>
  </si>
  <si>
    <t>&lt;0% - 20%]</t>
  </si>
  <si>
    <t>&lt;20% - 40%]</t>
  </si>
  <si>
    <t>&lt;40% - 60%]</t>
  </si>
  <si>
    <t>&lt;60% - 80%]</t>
  </si>
  <si>
    <t>&lt;80% - 100%]</t>
  </si>
  <si>
    <t>DOCENTE:</t>
  </si>
  <si>
    <t>GRADO:</t>
  </si>
  <si>
    <t>SECCIÓN:</t>
  </si>
  <si>
    <t>5º</t>
  </si>
  <si>
    <t>6º</t>
  </si>
  <si>
    <t>REPORTES CONSOLIDADOS DEL CENTRO</t>
  </si>
  <si>
    <t>Grado</t>
  </si>
  <si>
    <t>TOTALES</t>
  </si>
  <si>
    <t>Total</t>
  </si>
  <si>
    <t>Informe de compatibilidad para Registro marzo 2017.xls</t>
  </si>
  <si>
    <t>Ejecutar el 30/03/2017 19:28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</si>
  <si>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</si>
  <si>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significativa de funcionalidad</t>
  </si>
  <si>
    <t>Nº de apariciones</t>
  </si>
  <si>
    <t>Versión</t>
  </si>
  <si>
    <t>Una o más celdas de este libro contienen reglas de validación de datos que hacen referencia a valores en otras hojas de cálculo. Estas reglas de validación de datos no se guardarán.</t>
  </si>
  <si>
    <t>1º A'!C4</t>
  </si>
  <si>
    <t>Excel 97-2003</t>
  </si>
  <si>
    <t>1º B'!C4</t>
  </si>
  <si>
    <t>2º A'!C4</t>
  </si>
  <si>
    <t>2º B'!C4</t>
  </si>
  <si>
    <t>3ºA'!C4</t>
  </si>
  <si>
    <t>3ºB'!C4</t>
  </si>
  <si>
    <t>4ºA'!C4</t>
  </si>
  <si>
    <t>4ºB'!C4</t>
  </si>
  <si>
    <t>5ºA'!C4</t>
  </si>
  <si>
    <t>5ºB'!C4</t>
  </si>
  <si>
    <t>6ºA'!C4</t>
  </si>
  <si>
    <t>Pérdida menor de fidelidad</t>
  </si>
  <si>
    <t>Algunas fórmulas de este libro están vinculadas a otros libros que están cerrados. Cuando estas fórmulas se vuelven a calcular en versiones anteriores de Excel sin abrir los libros vinculados, los caracteres que exceden el límite de 255 caracteres no se pueden devolver.</t>
  </si>
  <si>
    <t>2º B'!C31:E32</t>
  </si>
  <si>
    <t>EMILIA VILLAR CORTEZ</t>
  </si>
  <si>
    <t>GRICELDA ORTIZ VARGAS</t>
  </si>
  <si>
    <t>ALTAMIRANO</t>
  </si>
  <si>
    <t>ASCUE</t>
  </si>
  <si>
    <t>CABALLERO</t>
  </si>
  <si>
    <t>CARRION</t>
  </si>
  <si>
    <t>CUADROS</t>
  </si>
  <si>
    <t>DIAZ</t>
  </si>
  <si>
    <t>GUILLEN</t>
  </si>
  <si>
    <t>HUACHOHUILLCA</t>
  </si>
  <si>
    <t>IBAÑEZ</t>
  </si>
  <si>
    <t>LAUPA</t>
  </si>
  <si>
    <t>LEGUIA</t>
  </si>
  <si>
    <t>LLASACCE</t>
  </si>
  <si>
    <t>LOPEZ</t>
  </si>
  <si>
    <t>MAUCAYLLE</t>
  </si>
  <si>
    <t>MESARES</t>
  </si>
  <si>
    <t>OROSCO</t>
  </si>
  <si>
    <t>ORTIZ</t>
  </si>
  <si>
    <t>QUISPE</t>
  </si>
  <si>
    <t>SAMANEZ</t>
  </si>
  <si>
    <t>TAPIA</t>
  </si>
  <si>
    <t>VIVANCO</t>
  </si>
  <si>
    <t>SERNA</t>
  </si>
  <si>
    <t>VELIZ</t>
  </si>
  <si>
    <t>PAUCCAR</t>
  </si>
  <si>
    <t>AREVALO</t>
  </si>
  <si>
    <t>HUARCAYA</t>
  </si>
  <si>
    <t>TORRES</t>
  </si>
  <si>
    <t>SANCHEZ</t>
  </si>
  <si>
    <t>FRANCO</t>
  </si>
  <si>
    <t>GOMEZ</t>
  </si>
  <si>
    <t>CCORIMANYA</t>
  </si>
  <si>
    <t>MEZARES</t>
  </si>
  <si>
    <t>OSCCO</t>
  </si>
  <si>
    <t>SAYAVERDE</t>
  </si>
  <si>
    <t>SILVERA</t>
  </si>
  <si>
    <t>MUÑOZ</t>
  </si>
  <si>
    <t>PALOMINO</t>
  </si>
  <si>
    <t>CORONADO</t>
  </si>
  <si>
    <t>CANA</t>
  </si>
  <si>
    <t>ESTALLA</t>
  </si>
  <si>
    <t>JENNIFER MELANY</t>
  </si>
  <si>
    <t>MATEO SEBASTIAN</t>
  </si>
  <si>
    <t>SHARMELY</t>
  </si>
  <si>
    <t>JORGE FERNANDO</t>
  </si>
  <si>
    <t>SYAM SAID</t>
  </si>
  <si>
    <t>LYAM JOSUA</t>
  </si>
  <si>
    <t>CARMEN JHOANNA</t>
  </si>
  <si>
    <t>JHAIR ALESSANDER</t>
  </si>
  <si>
    <t>HUGO ADRIANO</t>
  </si>
  <si>
    <t>KHALEESI LAIRA</t>
  </si>
  <si>
    <t>MARYED GUADALUPE</t>
  </si>
  <si>
    <t>HIGUAIN NEYMAR</t>
  </si>
  <si>
    <t>JOCEMARA</t>
  </si>
  <si>
    <t>ABRAHAM</t>
  </si>
  <si>
    <t>THIAGO RICARDO</t>
  </si>
  <si>
    <t>GLADIS KARINA</t>
  </si>
  <si>
    <t>EDWAR NICOLAS</t>
  </si>
  <si>
    <t>YORKA DEL CARMEN</t>
  </si>
  <si>
    <t>THIAGO JAMES</t>
  </si>
  <si>
    <t>MELODY</t>
  </si>
  <si>
    <t>LUCERO LETICIA</t>
  </si>
  <si>
    <t>LIAN JOSHUA</t>
  </si>
  <si>
    <t>ACKEMY EVANS</t>
  </si>
  <si>
    <t>VIOR</t>
  </si>
  <si>
    <t>CARDENAS</t>
  </si>
  <si>
    <t>CARRASCO</t>
  </si>
  <si>
    <t>CASA</t>
  </si>
  <si>
    <t>CESPEDES</t>
  </si>
  <si>
    <t>CHAVEZ</t>
  </si>
  <si>
    <t>COTARMA</t>
  </si>
  <si>
    <t>CRUZ</t>
  </si>
  <si>
    <t>CUELLAR</t>
  </si>
  <si>
    <t>FANOLA</t>
  </si>
  <si>
    <t>INCA</t>
  </si>
  <si>
    <t>PEDRAZA</t>
  </si>
  <si>
    <t>RAMOS</t>
  </si>
  <si>
    <t>RODRIGUEZ</t>
  </si>
  <si>
    <t>ROJAS</t>
  </si>
  <si>
    <t>ROMERO</t>
  </si>
  <si>
    <t>SONCCO</t>
  </si>
  <si>
    <t>TELLO</t>
  </si>
  <si>
    <t>VIGURIA</t>
  </si>
  <si>
    <t>DAMIAN</t>
  </si>
  <si>
    <t>ALARCON</t>
  </si>
  <si>
    <t>MARCATOMA</t>
  </si>
  <si>
    <t>QUIQUINLLA</t>
  </si>
  <si>
    <t>ROMAN</t>
  </si>
  <si>
    <t>RIVERA</t>
  </si>
  <si>
    <t>SUCA</t>
  </si>
  <si>
    <t>HUAMAN</t>
  </si>
  <si>
    <t>ALENDEZ</t>
  </si>
  <si>
    <t>CATALAN</t>
  </si>
  <si>
    <t>ORTEGA</t>
  </si>
  <si>
    <t>CCOICCA</t>
  </si>
  <si>
    <t>MONTES</t>
  </si>
  <si>
    <t>HUAMANI</t>
  </si>
  <si>
    <t>RIVAS</t>
  </si>
  <si>
    <t>BENITES</t>
  </si>
  <si>
    <t>MARTINEZ</t>
  </si>
  <si>
    <t>ZUCA</t>
  </si>
  <si>
    <t>GALINDO</t>
  </si>
  <si>
    <t>QUIJANO</t>
  </si>
  <si>
    <t>YUTO</t>
  </si>
  <si>
    <t>NILUFER MARISOL</t>
  </si>
  <si>
    <t>ETHEL CATALIA</t>
  </si>
  <si>
    <t>JHOANDRI CARLOS</t>
  </si>
  <si>
    <t>CLARISS AMELITH</t>
  </si>
  <si>
    <t>FREDZ AMARU</t>
  </si>
  <si>
    <t>LUIS ANGEL</t>
  </si>
  <si>
    <t>MAYA ROCIO</t>
  </si>
  <si>
    <t>LIAM RODRIGO</t>
  </si>
  <si>
    <t>ADRIANO AVELINO</t>
  </si>
  <si>
    <t>KENDRICK SAMÍN</t>
  </si>
  <si>
    <t>ANGELICA MARIA</t>
  </si>
  <si>
    <t>ITZEL KHALESY</t>
  </si>
  <si>
    <t>THIAGO ANDRÉ</t>
  </si>
  <si>
    <t>NEYMAR OZHIL</t>
  </si>
  <si>
    <t>LUAN GUSPIERO</t>
  </si>
  <si>
    <t>ANGEL ADRIEL</t>
  </si>
  <si>
    <t>ELISABET</t>
  </si>
  <si>
    <t>JOSHUA AMIR</t>
  </si>
  <si>
    <t>RAISA GUIANELA</t>
  </si>
  <si>
    <t>SHERASHADY JANETH</t>
  </si>
  <si>
    <t>CRISTOFER ELOY</t>
  </si>
  <si>
    <t>NORMA FRANCO MELENDEZ</t>
  </si>
  <si>
    <t>CABRERA</t>
  </si>
  <si>
    <t>CCASANI</t>
  </si>
  <si>
    <t>CHAHUILLCO</t>
  </si>
  <si>
    <t>ESPINOZA</t>
  </si>
  <si>
    <t>FLORES</t>
  </si>
  <si>
    <t>GUIZADO</t>
  </si>
  <si>
    <t>HURTADO</t>
  </si>
  <si>
    <t>LLANTOY</t>
  </si>
  <si>
    <t>MACHACA</t>
  </si>
  <si>
    <t>MATTA</t>
  </si>
  <si>
    <t>NAVEROS</t>
  </si>
  <si>
    <t>QUINTANILLA</t>
  </si>
  <si>
    <t>RODAS</t>
  </si>
  <si>
    <t>SALCEDO</t>
  </si>
  <si>
    <t>MEDINA</t>
  </si>
  <si>
    <t>PEREZ</t>
  </si>
  <si>
    <t>GONZALES</t>
  </si>
  <si>
    <t>DAMIANO</t>
  </si>
  <si>
    <t>RINCON</t>
  </si>
  <si>
    <t>LANDA</t>
  </si>
  <si>
    <t>CAHUANA</t>
  </si>
  <si>
    <t>TRUYENQUE</t>
  </si>
  <si>
    <t>SALAZAR</t>
  </si>
  <si>
    <t>VELASQUEZ</t>
  </si>
  <si>
    <t>REINAGA</t>
  </si>
  <si>
    <t>SOSA</t>
  </si>
  <si>
    <t>YAURIS</t>
  </si>
  <si>
    <t>SORIA</t>
  </si>
  <si>
    <t>CHRISTEL ALONDRA</t>
  </si>
  <si>
    <t>MARIO ANTONY</t>
  </si>
  <si>
    <t>ARTHUR GIOVANNI</t>
  </si>
  <si>
    <t>TAYRA SAMIRA</t>
  </si>
  <si>
    <t>CAROL CAMILA</t>
  </si>
  <si>
    <t>YEIKO DEIVI</t>
  </si>
  <si>
    <t>KEVIN JARED</t>
  </si>
  <si>
    <t>ITZEL CELESTE</t>
  </si>
  <si>
    <t>SAMUEL LEONARDO</t>
  </si>
  <si>
    <t>ANDREZA MILAGROS</t>
  </si>
  <si>
    <t>MELANI MAYERLY</t>
  </si>
  <si>
    <t>YIDA KAORI</t>
  </si>
  <si>
    <t>JERUSA SHELI</t>
  </si>
  <si>
    <t>SOFIA SHAROTH</t>
  </si>
  <si>
    <t>ANGEL GABRIEL</t>
  </si>
  <si>
    <t>SEBASTIÁN ALEJANDRO</t>
  </si>
  <si>
    <t>DAFNE AMARILIS</t>
  </si>
  <si>
    <t>ADELIZ JHAZMÍN</t>
  </si>
  <si>
    <t>LIÁN GABRIEL</t>
  </si>
  <si>
    <t>JOSHUA ANTONIO</t>
  </si>
  <si>
    <t>JAZMIN LUANA</t>
  </si>
  <si>
    <t>ADELINA</t>
  </si>
  <si>
    <t>JAZMÍN YNED XIOMARA</t>
  </si>
  <si>
    <t>MILAN LEONARDO</t>
  </si>
  <si>
    <t>ALLCCA</t>
  </si>
  <si>
    <t>CENTENO</t>
  </si>
  <si>
    <t>CHUMBES</t>
  </si>
  <si>
    <t>FERNANDEZ DAVILA</t>
  </si>
  <si>
    <t>PERALTA</t>
  </si>
  <si>
    <t>POLUCO</t>
  </si>
  <si>
    <t>PUGA</t>
  </si>
  <si>
    <t>RODRIGO</t>
  </si>
  <si>
    <t>ROMANI</t>
  </si>
  <si>
    <t>TICA</t>
  </si>
  <si>
    <t>VELASQUE</t>
  </si>
  <si>
    <t>ZUÑIGA</t>
  </si>
  <si>
    <t>PAMPAÑAUPA</t>
  </si>
  <si>
    <t>QUEVEDO</t>
  </si>
  <si>
    <t>TITO</t>
  </si>
  <si>
    <t>ECHEGARAY</t>
  </si>
  <si>
    <t>TOLEDO</t>
  </si>
  <si>
    <t>CACERES</t>
  </si>
  <si>
    <t>ALVAREZ</t>
  </si>
  <si>
    <t>LA TORRE</t>
  </si>
  <si>
    <t>OLIVOS</t>
  </si>
  <si>
    <t>MAMANI</t>
  </si>
  <si>
    <t>GABRIEL HANAN</t>
  </si>
  <si>
    <t>RUTH MAYTÉ</t>
  </si>
  <si>
    <t>HONNEY SHADIRA</t>
  </si>
  <si>
    <t>AILUD LUANNA</t>
  </si>
  <si>
    <t>LUCAS EVANS</t>
  </si>
  <si>
    <t>ALEJANDRA</t>
  </si>
  <si>
    <t>YIMMI SEBASTIEN</t>
  </si>
  <si>
    <t>YASMIN FATIMA</t>
  </si>
  <si>
    <t>ALONDRA</t>
  </si>
  <si>
    <t>ALBERTH RUBEN BRUCE</t>
  </si>
  <si>
    <t>MICHAEL STEVE</t>
  </si>
  <si>
    <t>KATNISS DAENERYS</t>
  </si>
  <si>
    <t>RUBÍ ANABELLA</t>
  </si>
  <si>
    <t>CHRISTIAN LEONARDO</t>
  </si>
  <si>
    <t>ISABELLA BIANCA</t>
  </si>
  <si>
    <t>EMIR VIDAL</t>
  </si>
  <si>
    <t>ARIANA SARABY</t>
  </si>
  <si>
    <t>HAMILET MILAGROS</t>
  </si>
  <si>
    <t>LEYLA ADITA</t>
  </si>
  <si>
    <t>LIAM THIAGO</t>
  </si>
  <si>
    <t>FABIANA ABIGAIL</t>
  </si>
  <si>
    <t>CRISTEL SAYUMI</t>
  </si>
  <si>
    <t>RODIL</t>
  </si>
  <si>
    <t>ANA CRISTINA</t>
  </si>
  <si>
    <t>MARTHA VALENCIA FLORES</t>
  </si>
  <si>
    <t>BORDA</t>
  </si>
  <si>
    <t>CANCHARI</t>
  </si>
  <si>
    <t>CCORAHUA</t>
  </si>
  <si>
    <t>GUTIERREZ</t>
  </si>
  <si>
    <t>JESUS</t>
  </si>
  <si>
    <t>LAURA</t>
  </si>
  <si>
    <t>LEON</t>
  </si>
  <si>
    <t>LOZANO</t>
  </si>
  <si>
    <t>NAVARRO</t>
  </si>
  <si>
    <t>PAREDES</t>
  </si>
  <si>
    <t>PORRAS</t>
  </si>
  <si>
    <t>SAYAGO</t>
  </si>
  <si>
    <t>VARGAS</t>
  </si>
  <si>
    <t>HUAMANQUISPE</t>
  </si>
  <si>
    <t>CONTRERAS</t>
  </si>
  <si>
    <t>MELENDEZ</t>
  </si>
  <si>
    <t>ALBERTO</t>
  </si>
  <si>
    <t>PICHIHUA</t>
  </si>
  <si>
    <t>AROHUILLCA</t>
  </si>
  <si>
    <t>TAPASCO</t>
  </si>
  <si>
    <t>JUNCO</t>
  </si>
  <si>
    <t>HUILLCA</t>
  </si>
  <si>
    <t>AGUILA</t>
  </si>
  <si>
    <t>MENDOZA</t>
  </si>
  <si>
    <t>KHARIS ALEXA</t>
  </si>
  <si>
    <t>YVONNE</t>
  </si>
  <si>
    <t>ANI LOREIN</t>
  </si>
  <si>
    <t>DANIELA CAMERY</t>
  </si>
  <si>
    <t>SHONISHAN</t>
  </si>
  <si>
    <t>ANIBAL RAFAEL</t>
  </si>
  <si>
    <t>WILS VALENTINO</t>
  </si>
  <si>
    <t>FRINETH NAYELI</t>
  </si>
  <si>
    <t>NATHALIE MILAGROS</t>
  </si>
  <si>
    <t>FERNANDO</t>
  </si>
  <si>
    <t>JENKO ALEJANDRO</t>
  </si>
  <si>
    <t>ALAIN</t>
  </si>
  <si>
    <t>JHULYHA THYSHA</t>
  </si>
  <si>
    <t>RUTH ESTHER</t>
  </si>
  <si>
    <t>MOISÉS</t>
  </si>
  <si>
    <t>MARIO MOISES</t>
  </si>
  <si>
    <t>EGLÉ GUADALUPE</t>
  </si>
  <si>
    <t>DAYNA ANGELA</t>
  </si>
  <si>
    <t>FLOR ALEJANDRA</t>
  </si>
  <si>
    <t>LUIS MIGUEL ANGEL</t>
  </si>
  <si>
    <t>LUIS DANIEL</t>
  </si>
  <si>
    <t>CIELO MAYTE</t>
  </si>
  <si>
    <t>LUZ DAYAMI</t>
  </si>
  <si>
    <t>JORGE MARCELO</t>
  </si>
  <si>
    <t>DANNA NAYELY</t>
  </si>
  <si>
    <t>YRMA SULCA BULEJE</t>
  </si>
  <si>
    <t>ARCE</t>
  </si>
  <si>
    <t>ARENAS</t>
  </si>
  <si>
    <t>CAYLLAHUA</t>
  </si>
  <si>
    <t>GASPAR</t>
  </si>
  <si>
    <t>HERHUAY</t>
  </si>
  <si>
    <t>MACOTE</t>
  </si>
  <si>
    <t>VALENZUELA</t>
  </si>
  <si>
    <t>VELAZQUE</t>
  </si>
  <si>
    <t>VERGARA</t>
  </si>
  <si>
    <t>MINAYA</t>
  </si>
  <si>
    <t>SULCA</t>
  </si>
  <si>
    <t>SALINAS</t>
  </si>
  <si>
    <t>PACHECO</t>
  </si>
  <si>
    <t>VASQUEZ</t>
  </si>
  <si>
    <t>NIEVE</t>
  </si>
  <si>
    <t>SACCA</t>
  </si>
  <si>
    <t>MAÑUECO</t>
  </si>
  <si>
    <t>CHILINGANO</t>
  </si>
  <si>
    <t>ECHACCAYA</t>
  </si>
  <si>
    <t>CABEZAS</t>
  </si>
  <si>
    <t>CCORISAPRA</t>
  </si>
  <si>
    <t>FEDER EGUAIN</t>
  </si>
  <si>
    <t>LUCIANA ABIGAIL</t>
  </si>
  <si>
    <t>MAYA VALENTINA</t>
  </si>
  <si>
    <t>FLOR MAYTÉ</t>
  </si>
  <si>
    <t>CAMILA VALENTINA</t>
  </si>
  <si>
    <t>MARK GREGORY</t>
  </si>
  <si>
    <t>JOAQUIN MATHIAS</t>
  </si>
  <si>
    <t>YHOIZ FERNANDA</t>
  </si>
  <si>
    <t>SHAMIN FRANCISCO</t>
  </si>
  <si>
    <t>ELITA MIA</t>
  </si>
  <si>
    <t>MILAGROS JASUMY</t>
  </si>
  <si>
    <t>JAIR BECAN</t>
  </si>
  <si>
    <t>FLAVIA GAELA</t>
  </si>
  <si>
    <t>ANDERSON</t>
  </si>
  <si>
    <t>ITZEL BRYANNA</t>
  </si>
  <si>
    <t>SAMI DAMARIZ</t>
  </si>
  <si>
    <t>LUZ MARIETH</t>
  </si>
  <si>
    <t>ROY FERNANDO</t>
  </si>
  <si>
    <t>ROY CRISTIAN</t>
  </si>
  <si>
    <t>JUAN DAVID</t>
  </si>
  <si>
    <t>CLAUDIA DANERELY</t>
  </si>
  <si>
    <t>YAMILETH SAYLÉ</t>
  </si>
  <si>
    <t>CHRISTOPHER THIAGO</t>
  </si>
  <si>
    <t>JINELL IRMA</t>
  </si>
  <si>
    <t>BRIANNA MAITE</t>
  </si>
  <si>
    <t>SEBASTIAN SAMIR</t>
  </si>
  <si>
    <t>AVELLANEDA</t>
  </si>
  <si>
    <t>BERNAOLA</t>
  </si>
  <si>
    <t>CAÑARI</t>
  </si>
  <si>
    <t>CHACHAYMA</t>
  </si>
  <si>
    <t>MATUTTI</t>
  </si>
  <si>
    <t>MOSCOSO</t>
  </si>
  <si>
    <t>PAHUARA</t>
  </si>
  <si>
    <t>PASTOR</t>
  </si>
  <si>
    <t>TIQUE</t>
  </si>
  <si>
    <t>DE LA CRUZ</t>
  </si>
  <si>
    <t>BUSTAMANTE</t>
  </si>
  <si>
    <t>SOTO</t>
  </si>
  <si>
    <t>BRAVO</t>
  </si>
  <si>
    <t>BORIS JOSUE</t>
  </si>
  <si>
    <t>JOSHUE GUILLERMO</t>
  </si>
  <si>
    <t>JOSUE MATIAS</t>
  </si>
  <si>
    <t>JESUS RAUL</t>
  </si>
  <si>
    <t>IXCHEL ARABELLE</t>
  </si>
  <si>
    <t>BRISS ADALY</t>
  </si>
  <si>
    <t>BRIYANNA ITZEL</t>
  </si>
  <si>
    <t>ANDY ALIM</t>
  </si>
  <si>
    <t>CARLOS MANUEL</t>
  </si>
  <si>
    <t>NAYELI SAMIRA</t>
  </si>
  <si>
    <t>FLOR YANDIY</t>
  </si>
  <si>
    <t>BRAYSON JUNIOR</t>
  </si>
  <si>
    <t>DAVID ANGEL</t>
  </si>
  <si>
    <t>RUSTAN EMILIO</t>
  </si>
  <si>
    <t>ARIANIS VALENTINA</t>
  </si>
  <si>
    <t>MARYELD ESMERALDA</t>
  </si>
  <si>
    <t>ALED DIDIER</t>
  </si>
  <si>
    <t>LLUBIA DELY</t>
  </si>
  <si>
    <t>YAN RODRIGO</t>
  </si>
  <si>
    <t>MANUEL REYNALDO</t>
  </si>
  <si>
    <t>PIERO ADRIANO</t>
  </si>
  <si>
    <t>JENNIFER JIMENA</t>
  </si>
  <si>
    <t>SAMUEL</t>
  </si>
  <si>
    <t>JEFERSON JOEL</t>
  </si>
  <si>
    <t>ANTHONY JHORDY</t>
  </si>
  <si>
    <t>ACUÑA</t>
  </si>
  <si>
    <t>APAZA</t>
  </si>
  <si>
    <t>AQUINO</t>
  </si>
  <si>
    <t>CCAYCURI</t>
  </si>
  <si>
    <t>MORENO</t>
  </si>
  <si>
    <t>MARIÑO</t>
  </si>
  <si>
    <t>MINA</t>
  </si>
  <si>
    <t>CASTRO</t>
  </si>
  <si>
    <t>HUAYTA</t>
  </si>
  <si>
    <t>QUINTANA</t>
  </si>
  <si>
    <t>CUYA</t>
  </si>
  <si>
    <t>AXCEL DANILO</t>
  </si>
  <si>
    <t>JAVIER JUNIOR</t>
  </si>
  <si>
    <t>FABIAN</t>
  </si>
  <si>
    <t>DAYROM ELMER</t>
  </si>
  <si>
    <t>SHARAI VICTORIA</t>
  </si>
  <si>
    <t>ABNER JOEY</t>
  </si>
  <si>
    <t>ALDAIR MAURO</t>
  </si>
  <si>
    <t>JESSY MARIA</t>
  </si>
  <si>
    <t>PAOLO RODRIGO</t>
  </si>
  <si>
    <t>DEYVIS YOHAR</t>
  </si>
  <si>
    <t>TIAGO JARET</t>
  </si>
  <si>
    <t>LUIS ANGEL ANTONIO</t>
  </si>
  <si>
    <t>NATHIELLY YAMILET</t>
  </si>
  <si>
    <t>ANGELUZ AURORA</t>
  </si>
  <si>
    <t>ANGELICA</t>
  </si>
  <si>
    <t>PAUL</t>
  </si>
  <si>
    <t>CLARIBET ZAMIRA</t>
  </si>
  <si>
    <t>KAORY ALEXANDRA</t>
  </si>
  <si>
    <t>CRISTIAN MOISES</t>
  </si>
  <si>
    <t>JOAQUIN RANFEL</t>
  </si>
  <si>
    <t>NICOLAS EMILIO</t>
  </si>
  <si>
    <t>MIKAELA FERNANDA</t>
  </si>
  <si>
    <t>ANTUANE CIOMARA</t>
  </si>
  <si>
    <t>BETSABE MILAGROS</t>
  </si>
  <si>
    <t>ITZEL ARIELA</t>
  </si>
  <si>
    <t>SUCSO</t>
  </si>
  <si>
    <t>GUZMAN</t>
  </si>
  <si>
    <t>VILLANO</t>
  </si>
  <si>
    <t>CAMPOS</t>
  </si>
  <si>
    <t>URBINA</t>
  </si>
  <si>
    <t>JANETT QUISPE CARRION</t>
  </si>
  <si>
    <t>ARIAS</t>
  </si>
  <si>
    <t>HUISA</t>
  </si>
  <si>
    <t>JOHN VALENZUELA CABALLERO</t>
  </si>
  <si>
    <t>MILQUEADES QUISPE PEREZ</t>
  </si>
  <si>
    <t>RENZO STEVEN</t>
  </si>
  <si>
    <t>SILDIA</t>
  </si>
  <si>
    <t>ROSA BERTHA PASTOR ROMERO</t>
  </si>
  <si>
    <t>MARLENY HURTADO PALOMINO</t>
  </si>
  <si>
    <t>RAUL VELASQUEZ  PALOMINO</t>
  </si>
  <si>
    <t xml:space="preserve">KATHERINE MUÑOZ VASQUEZ </t>
  </si>
  <si>
    <t>AGUILAR</t>
  </si>
  <si>
    <t>HILCÍAS</t>
  </si>
  <si>
    <t>CAMILA ESTEFANÍA</t>
  </si>
  <si>
    <t>AMAO</t>
  </si>
  <si>
    <t>CHUQUIMAJO</t>
  </si>
  <si>
    <t>NATANAEL BENJAMÍN</t>
  </si>
  <si>
    <t>ANCCO</t>
  </si>
  <si>
    <t>KAROL NAYELI</t>
  </si>
  <si>
    <t>ARANDIA</t>
  </si>
  <si>
    <t>ALESSANDRA KHALEESI</t>
  </si>
  <si>
    <t>YAFRITZA</t>
  </si>
  <si>
    <t>ABIGAIL ESTHER DAMARIS</t>
  </si>
  <si>
    <t>GIA KALESI</t>
  </si>
  <si>
    <t>SHARIS SURYANI</t>
  </si>
  <si>
    <t>FABRICIO URIEL</t>
  </si>
  <si>
    <t>DIEGO OLIVER</t>
  </si>
  <si>
    <t>LUIS AUGUSTO</t>
  </si>
  <si>
    <t>CAMILA LUANA</t>
  </si>
  <si>
    <t>NICK NICOLAS</t>
  </si>
  <si>
    <t>FARID ANGELO</t>
  </si>
  <si>
    <t>OYOLA</t>
  </si>
  <si>
    <t>KIARA YARELY</t>
  </si>
  <si>
    <t>LIMA</t>
  </si>
  <si>
    <t>YOSEF ZAHIR</t>
  </si>
  <si>
    <t>LIZARME</t>
  </si>
  <si>
    <t>GABRIEL RAÚL</t>
  </si>
  <si>
    <t>PEREIRA</t>
  </si>
  <si>
    <t>ENMA PALOMA</t>
  </si>
  <si>
    <t>ANDRY GABRIEL</t>
  </si>
  <si>
    <t>MAYRA CELESLI</t>
  </si>
  <si>
    <t>ARIANA ANTONELLA</t>
  </si>
  <si>
    <t>SALDIVAR</t>
  </si>
  <si>
    <t>ALEX DANILO</t>
  </si>
  <si>
    <t>EDWIN ARÓN</t>
  </si>
  <si>
    <t>GABRIEL DEKLAN JOEL</t>
  </si>
  <si>
    <t>LEVI FACUNDO</t>
  </si>
  <si>
    <t>RAÚL ANDREE</t>
  </si>
  <si>
    <t>BUSTINCIO</t>
  </si>
  <si>
    <t>LIAM NEFF</t>
  </si>
  <si>
    <t>CAMILA SAYURI</t>
  </si>
  <si>
    <t>KARELY VALESKA</t>
  </si>
  <si>
    <t>MARIAM KAORI</t>
  </si>
  <si>
    <t>JHADIEL MATEO</t>
  </si>
  <si>
    <t>JEZAEL DAVID</t>
  </si>
  <si>
    <t>BAÑICO</t>
  </si>
  <si>
    <t>THALIA ROCIO</t>
  </si>
  <si>
    <t>THIAGO ANDREW</t>
  </si>
  <si>
    <t>LONGOBARDI</t>
  </si>
  <si>
    <t>SAMARA ABIGAIL</t>
  </si>
  <si>
    <t>SIANCAS</t>
  </si>
  <si>
    <t>YENIFEL HILLARY</t>
  </si>
  <si>
    <t>SANTIAGO ALEJANDRO</t>
  </si>
  <si>
    <t>DANNA</t>
  </si>
  <si>
    <t>KAMILE GAHELA</t>
  </si>
  <si>
    <t>FUENTES</t>
  </si>
  <si>
    <t>LIAM DECKER</t>
  </si>
  <si>
    <t>NEYMAR</t>
  </si>
  <si>
    <t>MAÑUICO</t>
  </si>
  <si>
    <t>YAIRA ROWINA</t>
  </si>
  <si>
    <t>MONTOYA</t>
  </si>
  <si>
    <t>YASHIRA ELEONORE</t>
  </si>
  <si>
    <t>CORDOVA</t>
  </si>
  <si>
    <t>DASHA ISABELLA</t>
  </si>
  <si>
    <t>ALONDRA BEATRIZ</t>
  </si>
  <si>
    <t>EMIHER ALEXANDER</t>
  </si>
  <si>
    <t>KHALEF RAÚL</t>
  </si>
  <si>
    <t>TALAVERANO</t>
  </si>
  <si>
    <t>ABKEL FRANCO</t>
  </si>
  <si>
    <t>DAVALOS</t>
  </si>
  <si>
    <t>CARMEN SOFIA</t>
  </si>
  <si>
    <t>MEYBIS ARIA</t>
  </si>
  <si>
    <t>ZARATE</t>
  </si>
  <si>
    <t>MICAELA MIRIAM</t>
  </si>
  <si>
    <t>CESAR EMIR</t>
  </si>
  <si>
    <t>CCANSAYA</t>
  </si>
  <si>
    <t>MARYORI SELENE</t>
  </si>
  <si>
    <t>CHRISTOPHER THIAGO SCOFIELD</t>
  </si>
  <si>
    <t>LUCIANA MARIANA DEL ROSARIO</t>
  </si>
  <si>
    <t>SOTOMAYOR</t>
  </si>
  <si>
    <t>LUA NATSUMY</t>
  </si>
  <si>
    <t>JOSUE MOISES</t>
  </si>
  <si>
    <t>CHOCCARE</t>
  </si>
  <si>
    <t>ASTRIT CAMILA</t>
  </si>
  <si>
    <t>MISHELL VICTORIA</t>
  </si>
  <si>
    <t>ASPUR</t>
  </si>
  <si>
    <t>ZAIRE GABRIEL</t>
  </si>
  <si>
    <t>EMERSON JHUNIOR</t>
  </si>
  <si>
    <t>CCOTUHANCA</t>
  </si>
  <si>
    <t>JHORCH ALEXISS JHUNIOR</t>
  </si>
  <si>
    <t>HAYLEY NICOLLE PRECIOSA</t>
  </si>
  <si>
    <t>LIZ ARACELY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</si>
</sst>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 Narrow"/>
      <family val="2"/>
    </font>
    <font>
      <sz val="10"/>
      <name val="Comic Sans MS"/>
      <family val="4"/>
    </font>
    <font>
      <sz val="11"/>
      <name val="Calibri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 applyFill="0" applyBorder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ill="0" applyBorder="0"/>
    <xf numFmtId="9" fontId="25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9" fontId="2" fillId="0" borderId="3" xfId="2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6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0" fontId="3" fillId="0" borderId="0" xfId="0" applyFont="1"/>
    <xf numFmtId="9" fontId="2" fillId="2" borderId="1" xfId="0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10" xfId="0" applyFont="1" applyFill="1" applyBorder="1"/>
    <xf numFmtId="0" fontId="0" fillId="3" borderId="1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1" fontId="2" fillId="2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9" fontId="0" fillId="0" borderId="0" xfId="0" applyNumberFormat="1"/>
    <xf numFmtId="0" fontId="3" fillId="4" borderId="15" xfId="0" applyFont="1" applyFill="1" applyBorder="1" applyAlignment="1">
      <alignment horizontal="center" vertical="center" wrapText="1"/>
    </xf>
    <xf numFmtId="9" fontId="3" fillId="4" borderId="16" xfId="0" applyNumberFormat="1" applyFont="1" applyFill="1" applyBorder="1" applyAlignment="1">
      <alignment horizontal="center" vertical="center" wrapText="1"/>
    </xf>
    <xf numFmtId="9" fontId="3" fillId="4" borderId="17" xfId="0" applyNumberFormat="1" applyFont="1" applyFill="1" applyBorder="1" applyAlignment="1">
      <alignment horizontal="center" vertical="center" wrapText="1"/>
    </xf>
    <xf numFmtId="1" fontId="2" fillId="0" borderId="18" xfId="2" applyNumberFormat="1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1" fontId="2" fillId="0" borderId="21" xfId="2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9" fontId="2" fillId="0" borderId="1" xfId="2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/>
    <xf numFmtId="9" fontId="2" fillId="0" borderId="5" xfId="2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 vertical="center" wrapText="1"/>
    </xf>
    <xf numFmtId="2" fontId="7" fillId="5" borderId="24" xfId="0" applyNumberFormat="1" applyFont="1" applyFill="1" applyBorder="1" applyAlignment="1">
      <alignment horizontal="center" vertical="center" wrapText="1"/>
    </xf>
    <xf numFmtId="2" fontId="7" fillId="5" borderId="25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6" borderId="0" xfId="0" applyFont="1" applyFill="1"/>
    <xf numFmtId="0" fontId="8" fillId="6" borderId="0" xfId="0" applyFont="1" applyFill="1"/>
    <xf numFmtId="0" fontId="7" fillId="5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1" fontId="2" fillId="0" borderId="1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30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0" fillId="6" borderId="0" xfId="0" applyFont="1" applyFill="1"/>
    <xf numFmtId="0" fontId="11" fillId="6" borderId="0" xfId="0" applyFont="1" applyFill="1"/>
    <xf numFmtId="0" fontId="9" fillId="0" borderId="31" xfId="0" applyFont="1" applyBorder="1"/>
    <xf numFmtId="0" fontId="9" fillId="0" borderId="32" xfId="0" applyFont="1" applyBorder="1"/>
    <xf numFmtId="0" fontId="9" fillId="0" borderId="33" xfId="0" applyFont="1" applyBorder="1"/>
    <xf numFmtId="0" fontId="3" fillId="3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1" fontId="2" fillId="2" borderId="29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3" fillId="3" borderId="0" xfId="0" applyFont="1" applyFill="1" applyBorder="1"/>
    <xf numFmtId="0" fontId="13" fillId="0" borderId="0" xfId="0" applyFont="1"/>
    <xf numFmtId="9" fontId="12" fillId="7" borderId="1" xfId="0" applyNumberFormat="1" applyFont="1" applyFill="1" applyBorder="1" applyAlignment="1">
      <alignment horizontal="center"/>
    </xf>
    <xf numFmtId="9" fontId="12" fillId="7" borderId="1" xfId="2" applyFont="1" applyFill="1" applyBorder="1" applyAlignment="1">
      <alignment horizontal="center"/>
    </xf>
    <xf numFmtId="9" fontId="12" fillId="7" borderId="29" xfId="0" applyNumberFormat="1" applyFont="1" applyFill="1" applyBorder="1" applyAlignment="1">
      <alignment horizontal="center"/>
    </xf>
    <xf numFmtId="0" fontId="13" fillId="0" borderId="0" xfId="0" applyFont="1" applyBorder="1"/>
    <xf numFmtId="1" fontId="12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14" fillId="0" borderId="29" xfId="0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14" fillId="0" borderId="0" xfId="0" applyFont="1" applyFill="1"/>
    <xf numFmtId="0" fontId="14" fillId="0" borderId="1" xfId="0" applyFont="1" applyFill="1" applyBorder="1" applyAlignment="1">
      <alignment vertical="center"/>
    </xf>
    <xf numFmtId="0" fontId="16" fillId="0" borderId="1" xfId="0" applyFont="1" applyBorder="1"/>
    <xf numFmtId="0" fontId="14" fillId="0" borderId="1" xfId="0" applyFont="1" applyFill="1" applyBorder="1" applyAlignment="1">
      <alignment horizontal="left" vertical="center" indent="1"/>
    </xf>
    <xf numFmtId="0" fontId="16" fillId="0" borderId="1" xfId="0" applyFont="1" applyBorder="1" applyAlignment="1">
      <alignment vertical="center"/>
    </xf>
    <xf numFmtId="0" fontId="16" fillId="8" borderId="34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16" fillId="8" borderId="35" xfId="0" applyFont="1" applyFill="1" applyBorder="1" applyAlignment="1">
      <alignment vertical="center"/>
    </xf>
    <xf numFmtId="0" fontId="16" fillId="8" borderId="35" xfId="0" applyFont="1" applyFill="1" applyBorder="1"/>
    <xf numFmtId="0" fontId="15" fillId="0" borderId="1" xfId="0" applyFont="1" applyBorder="1"/>
    <xf numFmtId="0" fontId="7" fillId="0" borderId="2" xfId="0" applyFont="1" applyBorder="1" applyAlignment="1">
      <alignment horizontal="center"/>
    </xf>
    <xf numFmtId="0" fontId="16" fillId="8" borderId="1" xfId="0" applyFont="1" applyFill="1" applyBorder="1"/>
    <xf numFmtId="0" fontId="16" fillId="8" borderId="34" xfId="0" applyFont="1" applyFill="1" applyBorder="1"/>
    <xf numFmtId="0" fontId="16" fillId="8" borderId="36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indent="1"/>
    </xf>
    <xf numFmtId="0" fontId="18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justify" wrapText="1"/>
    </xf>
    <xf numFmtId="0" fontId="9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vertical="center"/>
    </xf>
    <xf numFmtId="0" fontId="20" fillId="0" borderId="1" xfId="0" applyFont="1" applyBorder="1"/>
    <xf numFmtId="0" fontId="21" fillId="0" borderId="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3" fillId="0" borderId="0" xfId="1" quotePrefix="1" applyNumberFormat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3" fillId="0" borderId="41" xfId="1" quotePrefix="1" applyNumberForma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indent="1"/>
    </xf>
    <xf numFmtId="0" fontId="24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/>
    </xf>
    <xf numFmtId="0" fontId="22" fillId="8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1" xfId="0" applyBorder="1"/>
    <xf numFmtId="0" fontId="2" fillId="0" borderId="1" xfId="3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left"/>
    </xf>
    <xf numFmtId="0" fontId="18" fillId="0" borderId="1" xfId="0" applyFont="1" applyBorder="1" applyAlignment="1" applyProtection="1">
      <alignment wrapText="1"/>
    </xf>
    <xf numFmtId="0" fontId="22" fillId="0" borderId="35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0" fillId="0" borderId="35" xfId="0" applyFont="1" applyBorder="1" applyProtection="1"/>
    <xf numFmtId="0" fontId="17" fillId="0" borderId="1" xfId="0" applyFont="1" applyBorder="1" applyAlignment="1" applyProtection="1">
      <alignment vertical="center"/>
    </xf>
    <xf numFmtId="0" fontId="20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justify" wrapText="1"/>
    </xf>
    <xf numFmtId="0" fontId="19" fillId="0" borderId="1" xfId="0" applyFont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</cellXfs>
  <cellStyles count="5">
    <cellStyle name="Hipervínculo" xfId="1" builtinId="8"/>
    <cellStyle name="Normal" xfId="0" builtinId="0"/>
    <cellStyle name="Normal 2" xfId="3"/>
    <cellStyle name="Porcentaje" xfId="2" builtinId="5"/>
    <cellStyle name="Porcentaje 2" xfId="4"/>
  </cellStyles>
  <dxfs count="1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16728" name="AutoShape 11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>
          <a:spLocks noChangeArrowheads="1"/>
        </xdr:cNvSpPr>
      </xdr:nvSpPr>
      <xdr:spPr bwMode="auto">
        <a:xfrm>
          <a:off x="1809750" y="922972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16729" name="AutoShape 12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>
          <a:spLocks noChangeArrowheads="1"/>
        </xdr:cNvSpPr>
      </xdr:nvSpPr>
      <xdr:spPr bwMode="auto">
        <a:xfrm>
          <a:off x="1800225" y="970597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31049" name="AutoShape 11">
          <a:extLst>
            <a:ext uri="{FF2B5EF4-FFF2-40B4-BE49-F238E27FC236}">
              <a16:creationId xmlns:a16="http://schemas.microsoft.com/office/drawing/2014/main" id="{00000000-0008-0000-0900-000049790000}"/>
            </a:ext>
          </a:extLst>
        </xdr:cNvPr>
        <xdr:cNvSpPr>
          <a:spLocks noChangeArrowheads="1"/>
        </xdr:cNvSpPr>
      </xdr:nvSpPr>
      <xdr:spPr bwMode="auto">
        <a:xfrm>
          <a:off x="1809750" y="1046797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31050" name="AutoShape 12">
          <a:extLst>
            <a:ext uri="{FF2B5EF4-FFF2-40B4-BE49-F238E27FC236}">
              <a16:creationId xmlns:a16="http://schemas.microsoft.com/office/drawing/2014/main" id="{00000000-0008-0000-0900-00004A790000}"/>
            </a:ext>
          </a:extLst>
        </xdr:cNvPr>
        <xdr:cNvSpPr>
          <a:spLocks noChangeArrowheads="1"/>
        </xdr:cNvSpPr>
      </xdr:nvSpPr>
      <xdr:spPr bwMode="auto">
        <a:xfrm>
          <a:off x="1800225" y="1094422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24906" name="AutoShape 11">
          <a:extLst>
            <a:ext uri="{FF2B5EF4-FFF2-40B4-BE49-F238E27FC236}">
              <a16:creationId xmlns:a16="http://schemas.microsoft.com/office/drawing/2014/main" id="{00000000-0008-0000-0A00-00004A610000}"/>
            </a:ext>
          </a:extLst>
        </xdr:cNvPr>
        <xdr:cNvSpPr>
          <a:spLocks noChangeArrowheads="1"/>
        </xdr:cNvSpPr>
      </xdr:nvSpPr>
      <xdr:spPr bwMode="auto">
        <a:xfrm>
          <a:off x="1809750" y="10706100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24907" name="AutoShape 12">
          <a:extLst>
            <a:ext uri="{FF2B5EF4-FFF2-40B4-BE49-F238E27FC236}">
              <a16:creationId xmlns:a16="http://schemas.microsoft.com/office/drawing/2014/main" id="{00000000-0008-0000-0A00-00004B610000}"/>
            </a:ext>
          </a:extLst>
        </xdr:cNvPr>
        <xdr:cNvSpPr>
          <a:spLocks noChangeArrowheads="1"/>
        </xdr:cNvSpPr>
      </xdr:nvSpPr>
      <xdr:spPr bwMode="auto">
        <a:xfrm>
          <a:off x="1800225" y="11182350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34121" name="AutoShape 11">
          <a:extLst>
            <a:ext uri="{FF2B5EF4-FFF2-40B4-BE49-F238E27FC236}">
              <a16:creationId xmlns:a16="http://schemas.microsoft.com/office/drawing/2014/main" id="{00000000-0008-0000-0B00-000049850000}"/>
            </a:ext>
          </a:extLst>
        </xdr:cNvPr>
        <xdr:cNvSpPr>
          <a:spLocks noChangeArrowheads="1"/>
        </xdr:cNvSpPr>
      </xdr:nvSpPr>
      <xdr:spPr bwMode="auto">
        <a:xfrm>
          <a:off x="1809750" y="9677400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34122" name="AutoShape 12">
          <a:extLst>
            <a:ext uri="{FF2B5EF4-FFF2-40B4-BE49-F238E27FC236}">
              <a16:creationId xmlns:a16="http://schemas.microsoft.com/office/drawing/2014/main" id="{00000000-0008-0000-0B00-00004A850000}"/>
            </a:ext>
          </a:extLst>
        </xdr:cNvPr>
        <xdr:cNvSpPr>
          <a:spLocks noChangeArrowheads="1"/>
        </xdr:cNvSpPr>
      </xdr:nvSpPr>
      <xdr:spPr bwMode="auto">
        <a:xfrm>
          <a:off x="1800225" y="10153650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26955" name="AutoShape 11">
          <a:extLst>
            <a:ext uri="{FF2B5EF4-FFF2-40B4-BE49-F238E27FC236}">
              <a16:creationId xmlns:a16="http://schemas.microsoft.com/office/drawing/2014/main" id="{00000000-0008-0000-0100-00004B690000}"/>
            </a:ext>
          </a:extLst>
        </xdr:cNvPr>
        <xdr:cNvSpPr>
          <a:spLocks noChangeArrowheads="1"/>
        </xdr:cNvSpPr>
      </xdr:nvSpPr>
      <xdr:spPr bwMode="auto">
        <a:xfrm>
          <a:off x="1809750" y="924877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26956" name="AutoShape 12">
          <a:extLst>
            <a:ext uri="{FF2B5EF4-FFF2-40B4-BE49-F238E27FC236}">
              <a16:creationId xmlns:a16="http://schemas.microsoft.com/office/drawing/2014/main" id="{00000000-0008-0000-0100-00004C690000}"/>
            </a:ext>
          </a:extLst>
        </xdr:cNvPr>
        <xdr:cNvSpPr>
          <a:spLocks noChangeArrowheads="1"/>
        </xdr:cNvSpPr>
      </xdr:nvSpPr>
      <xdr:spPr bwMode="auto">
        <a:xfrm>
          <a:off x="1800225" y="972502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18764" name="AutoShape 11">
          <a:extLst>
            <a:ext uri="{FF2B5EF4-FFF2-40B4-BE49-F238E27FC236}">
              <a16:creationId xmlns:a16="http://schemas.microsoft.com/office/drawing/2014/main" id="{00000000-0008-0000-0200-00004C490000}"/>
            </a:ext>
          </a:extLst>
        </xdr:cNvPr>
        <xdr:cNvSpPr>
          <a:spLocks noChangeArrowheads="1"/>
        </xdr:cNvSpPr>
      </xdr:nvSpPr>
      <xdr:spPr bwMode="auto">
        <a:xfrm>
          <a:off x="1809750" y="869632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18765" name="AutoShape 12">
          <a:extLst>
            <a:ext uri="{FF2B5EF4-FFF2-40B4-BE49-F238E27FC236}">
              <a16:creationId xmlns:a16="http://schemas.microsoft.com/office/drawing/2014/main" id="{00000000-0008-0000-0200-00004D490000}"/>
            </a:ext>
          </a:extLst>
        </xdr:cNvPr>
        <xdr:cNvSpPr>
          <a:spLocks noChangeArrowheads="1"/>
        </xdr:cNvSpPr>
      </xdr:nvSpPr>
      <xdr:spPr bwMode="auto">
        <a:xfrm>
          <a:off x="1800225" y="917257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27977" name="AutoShape 11">
          <a:extLst>
            <a:ext uri="{FF2B5EF4-FFF2-40B4-BE49-F238E27FC236}">
              <a16:creationId xmlns:a16="http://schemas.microsoft.com/office/drawing/2014/main" id="{00000000-0008-0000-0300-0000496D0000}"/>
            </a:ext>
          </a:extLst>
        </xdr:cNvPr>
        <xdr:cNvSpPr>
          <a:spLocks noChangeArrowheads="1"/>
        </xdr:cNvSpPr>
      </xdr:nvSpPr>
      <xdr:spPr bwMode="auto">
        <a:xfrm>
          <a:off x="1809750" y="869632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27978" name="AutoShape 12">
          <a:extLst>
            <a:ext uri="{FF2B5EF4-FFF2-40B4-BE49-F238E27FC236}">
              <a16:creationId xmlns:a16="http://schemas.microsoft.com/office/drawing/2014/main" id="{00000000-0008-0000-0300-00004A6D0000}"/>
            </a:ext>
          </a:extLst>
        </xdr:cNvPr>
        <xdr:cNvSpPr>
          <a:spLocks noChangeArrowheads="1"/>
        </xdr:cNvSpPr>
      </xdr:nvSpPr>
      <xdr:spPr bwMode="auto">
        <a:xfrm>
          <a:off x="1800225" y="917257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20816" name="AutoShape 11">
          <a:extLst>
            <a:ext uri="{FF2B5EF4-FFF2-40B4-BE49-F238E27FC236}">
              <a16:creationId xmlns:a16="http://schemas.microsoft.com/office/drawing/2014/main" id="{00000000-0008-0000-0400-000050510000}"/>
            </a:ext>
          </a:extLst>
        </xdr:cNvPr>
        <xdr:cNvSpPr>
          <a:spLocks noChangeArrowheads="1"/>
        </xdr:cNvSpPr>
      </xdr:nvSpPr>
      <xdr:spPr bwMode="auto">
        <a:xfrm>
          <a:off x="1809750" y="869632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20817" name="AutoShape 12">
          <a:extLst>
            <a:ext uri="{FF2B5EF4-FFF2-40B4-BE49-F238E27FC236}">
              <a16:creationId xmlns:a16="http://schemas.microsoft.com/office/drawing/2014/main" id="{00000000-0008-0000-0400-000051510000}"/>
            </a:ext>
          </a:extLst>
        </xdr:cNvPr>
        <xdr:cNvSpPr>
          <a:spLocks noChangeArrowheads="1"/>
        </xdr:cNvSpPr>
      </xdr:nvSpPr>
      <xdr:spPr bwMode="auto">
        <a:xfrm>
          <a:off x="1800225" y="917257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29001" name="AutoShape 11">
          <a:extLst>
            <a:ext uri="{FF2B5EF4-FFF2-40B4-BE49-F238E27FC236}">
              <a16:creationId xmlns:a16="http://schemas.microsoft.com/office/drawing/2014/main" id="{00000000-0008-0000-0500-000049710000}"/>
            </a:ext>
          </a:extLst>
        </xdr:cNvPr>
        <xdr:cNvSpPr>
          <a:spLocks noChangeArrowheads="1"/>
        </xdr:cNvSpPr>
      </xdr:nvSpPr>
      <xdr:spPr bwMode="auto">
        <a:xfrm>
          <a:off x="1809750" y="8705850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29002" name="AutoShape 12">
          <a:extLst>
            <a:ext uri="{FF2B5EF4-FFF2-40B4-BE49-F238E27FC236}">
              <a16:creationId xmlns:a16="http://schemas.microsoft.com/office/drawing/2014/main" id="{00000000-0008-0000-0500-00004A710000}"/>
            </a:ext>
          </a:extLst>
        </xdr:cNvPr>
        <xdr:cNvSpPr>
          <a:spLocks noChangeArrowheads="1"/>
        </xdr:cNvSpPr>
      </xdr:nvSpPr>
      <xdr:spPr bwMode="auto">
        <a:xfrm>
          <a:off x="1800225" y="9182100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21836" name="AutoShape 11">
          <a:extLst>
            <a:ext uri="{FF2B5EF4-FFF2-40B4-BE49-F238E27FC236}">
              <a16:creationId xmlns:a16="http://schemas.microsoft.com/office/drawing/2014/main" id="{00000000-0008-0000-0600-00004C550000}"/>
            </a:ext>
          </a:extLst>
        </xdr:cNvPr>
        <xdr:cNvSpPr>
          <a:spLocks noChangeArrowheads="1"/>
        </xdr:cNvSpPr>
      </xdr:nvSpPr>
      <xdr:spPr bwMode="auto">
        <a:xfrm>
          <a:off x="1809750" y="892492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21837" name="AutoShape 12">
          <a:extLst>
            <a:ext uri="{FF2B5EF4-FFF2-40B4-BE49-F238E27FC236}">
              <a16:creationId xmlns:a16="http://schemas.microsoft.com/office/drawing/2014/main" id="{00000000-0008-0000-0600-00004D550000}"/>
            </a:ext>
          </a:extLst>
        </xdr:cNvPr>
        <xdr:cNvSpPr>
          <a:spLocks noChangeArrowheads="1"/>
        </xdr:cNvSpPr>
      </xdr:nvSpPr>
      <xdr:spPr bwMode="auto">
        <a:xfrm>
          <a:off x="1800225" y="940117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30024" name="AutoShape 11">
          <a:extLst>
            <a:ext uri="{FF2B5EF4-FFF2-40B4-BE49-F238E27FC236}">
              <a16:creationId xmlns:a16="http://schemas.microsoft.com/office/drawing/2014/main" id="{00000000-0008-0000-0700-000048750000}"/>
            </a:ext>
          </a:extLst>
        </xdr:cNvPr>
        <xdr:cNvSpPr>
          <a:spLocks noChangeArrowheads="1"/>
        </xdr:cNvSpPr>
      </xdr:nvSpPr>
      <xdr:spPr bwMode="auto">
        <a:xfrm>
          <a:off x="1809750" y="8705850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30025" name="AutoShape 12">
          <a:extLst>
            <a:ext uri="{FF2B5EF4-FFF2-40B4-BE49-F238E27FC236}">
              <a16:creationId xmlns:a16="http://schemas.microsoft.com/office/drawing/2014/main" id="{00000000-0008-0000-0700-000049750000}"/>
            </a:ext>
          </a:extLst>
        </xdr:cNvPr>
        <xdr:cNvSpPr>
          <a:spLocks noChangeArrowheads="1"/>
        </xdr:cNvSpPr>
      </xdr:nvSpPr>
      <xdr:spPr bwMode="auto">
        <a:xfrm>
          <a:off x="1800225" y="9182100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51</xdr:row>
      <xdr:rowOff>57150</xdr:rowOff>
    </xdr:from>
    <xdr:to>
      <xdr:col>3</xdr:col>
      <xdr:colOff>866775</xdr:colOff>
      <xdr:row>52</xdr:row>
      <xdr:rowOff>123825</xdr:rowOff>
    </xdr:to>
    <xdr:sp macro="" textlink="">
      <xdr:nvSpPr>
        <xdr:cNvPr id="23882" name="AutoShape 11">
          <a:extLst>
            <a:ext uri="{FF2B5EF4-FFF2-40B4-BE49-F238E27FC236}">
              <a16:creationId xmlns:a16="http://schemas.microsoft.com/office/drawing/2014/main" id="{00000000-0008-0000-0800-00004A5D0000}"/>
            </a:ext>
          </a:extLst>
        </xdr:cNvPr>
        <xdr:cNvSpPr>
          <a:spLocks noChangeArrowheads="1"/>
        </xdr:cNvSpPr>
      </xdr:nvSpPr>
      <xdr:spPr bwMode="auto">
        <a:xfrm>
          <a:off x="1809750" y="1126807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123825</xdr:colOff>
      <xdr:row>54</xdr:row>
      <xdr:rowOff>47625</xdr:rowOff>
    </xdr:from>
    <xdr:to>
      <xdr:col>3</xdr:col>
      <xdr:colOff>857250</xdr:colOff>
      <xdr:row>55</xdr:row>
      <xdr:rowOff>114300</xdr:rowOff>
    </xdr:to>
    <xdr:sp macro="" textlink="">
      <xdr:nvSpPr>
        <xdr:cNvPr id="23883" name="AutoShape 12">
          <a:extLst>
            <a:ext uri="{FF2B5EF4-FFF2-40B4-BE49-F238E27FC236}">
              <a16:creationId xmlns:a16="http://schemas.microsoft.com/office/drawing/2014/main" id="{00000000-0008-0000-0800-00004B5D0000}"/>
            </a:ext>
          </a:extLst>
        </xdr:cNvPr>
        <xdr:cNvSpPr>
          <a:spLocks noChangeArrowheads="1"/>
        </xdr:cNvSpPr>
      </xdr:nvSpPr>
      <xdr:spPr bwMode="auto">
        <a:xfrm>
          <a:off x="1800225" y="11744325"/>
          <a:ext cx="733425" cy="228600"/>
        </a:xfrm>
        <a:prstGeom prst="rightArrow">
          <a:avLst>
            <a:gd name="adj1" fmla="val 50000"/>
            <a:gd name="adj2" fmla="val 802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X63"/>
  <sheetViews>
    <sheetView showGridLines="0" zoomScaleNormal="100" zoomScaleSheetLayoutView="100" workbookViewId="0">
      <selection activeCell="C8" sqref="C8:F33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18" width="4.28515625" hidden="1" customWidth="1"/>
    <col min="19" max="19" width="4.5703125" hidden="1" customWidth="1"/>
    <col min="20" max="24" width="11.42578125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82" t="s">
        <v>33</v>
      </c>
      <c r="C4" s="81" t="s">
        <v>37</v>
      </c>
      <c r="D4" s="66"/>
      <c r="E4" s="78" t="s">
        <v>48</v>
      </c>
      <c r="F4" s="85" t="s">
        <v>80</v>
      </c>
      <c r="G4" s="83"/>
      <c r="H4" s="83"/>
      <c r="I4" s="84"/>
      <c r="J4" s="78" t="s">
        <v>49</v>
      </c>
      <c r="K4" s="79" t="s">
        <v>12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J5" s="78" t="s">
        <v>50</v>
      </c>
      <c r="K5" s="79" t="s">
        <v>7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31</v>
      </c>
      <c r="O6" s="57"/>
      <c r="P6" s="57"/>
      <c r="Q6" s="57"/>
      <c r="R6" s="57"/>
      <c r="S6" s="57"/>
    </row>
    <row r="7" spans="1:22" ht="35.25" customHeight="1" x14ac:dyDescent="0.2">
      <c r="A7" s="56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>
        <v>0.25</v>
      </c>
      <c r="Q7" s="46">
        <v>0.5</v>
      </c>
      <c r="R7" s="46">
        <v>0.75</v>
      </c>
      <c r="S7" s="47">
        <v>1</v>
      </c>
    </row>
    <row r="8" spans="1:22" x14ac:dyDescent="0.2">
      <c r="A8" s="55">
        <v>1</v>
      </c>
      <c r="B8" s="130"/>
      <c r="C8" s="159"/>
      <c r="D8" s="159"/>
      <c r="E8" s="159"/>
      <c r="F8" s="3"/>
      <c r="G8" s="3"/>
      <c r="H8" s="75" t="str">
        <f t="shared" ref="H8:H39" si="0">IF(G8=0,"",(F8*60)/G8)</f>
        <v/>
      </c>
      <c r="I8" s="54" t="str">
        <f t="shared" ref="I8:I39" si="1">IF(H8="","",H8/30)</f>
        <v/>
      </c>
      <c r="J8" s="3"/>
      <c r="K8" s="6">
        <f t="shared" ref="K8:K39" si="2">J8/4</f>
        <v>0</v>
      </c>
      <c r="N8" s="48" t="str">
        <f t="shared" ref="N8:N39" si="3">IF(I8="","",(IF(I8=0%,0,IF(I8&lt;100%,1,IF(I8=100%,2,IF(I8&gt;100%,3,0))))))</f>
        <v/>
      </c>
      <c r="O8" s="49">
        <f t="shared" ref="O8:O39" si="4">IF(N8=2,IF(J8=0,1,0),IF(N8=3,IF(J8=0,2,0),0))</f>
        <v>0</v>
      </c>
      <c r="P8" s="49">
        <f t="shared" ref="P8:P39" si="5">IF(N8=2,IF(J8=1,1,0),IF(N8=3,IF(J8=1,2,0),0))</f>
        <v>0</v>
      </c>
      <c r="Q8" s="49">
        <f t="shared" ref="Q8:Q39" si="6">IF(N8=2,IF(J8=2,1,0),IF(N8=3,IF(J8=2,2,0),0))</f>
        <v>0</v>
      </c>
      <c r="R8" s="49">
        <f t="shared" ref="R8:R39" si="7">IF(N8=2,IF(J8=3,1,0),IF(N8=3,IF(J8=3,2,0),0))</f>
        <v>0</v>
      </c>
      <c r="S8" s="50">
        <f t="shared" ref="S8:S39" si="8">IF(N8=2,IF(J8=4,1,0),IF(N8=3,IF(J8=4,2,0),0))</f>
        <v>0</v>
      </c>
      <c r="V8" t="s">
        <v>34</v>
      </c>
    </row>
    <row r="9" spans="1:22" ht="14.25" x14ac:dyDescent="0.2">
      <c r="A9" s="55">
        <v>2</v>
      </c>
      <c r="B9" s="130"/>
      <c r="C9" s="159"/>
      <c r="D9" s="126"/>
      <c r="E9" s="126"/>
      <c r="F9" s="3"/>
      <c r="G9" s="3"/>
      <c r="H9" s="75" t="str">
        <f t="shared" si="0"/>
        <v/>
      </c>
      <c r="I9" s="54" t="str">
        <f t="shared" si="1"/>
        <v/>
      </c>
      <c r="J9" s="3"/>
      <c r="K9" s="6">
        <f t="shared" si="2"/>
        <v>0</v>
      </c>
      <c r="N9" s="48" t="str">
        <f t="shared" si="3"/>
        <v/>
      </c>
      <c r="O9" s="49">
        <f t="shared" si="4"/>
        <v>0</v>
      </c>
      <c r="P9" s="49">
        <f t="shared" si="5"/>
        <v>0</v>
      </c>
      <c r="Q9" s="49">
        <f t="shared" si="6"/>
        <v>0</v>
      </c>
      <c r="R9" s="49">
        <f t="shared" si="7"/>
        <v>0</v>
      </c>
      <c r="S9" s="50">
        <f t="shared" si="8"/>
        <v>0</v>
      </c>
      <c r="V9" t="s">
        <v>36</v>
      </c>
    </row>
    <row r="10" spans="1:22" ht="14.25" x14ac:dyDescent="0.2">
      <c r="A10" s="55">
        <v>3</v>
      </c>
      <c r="B10" s="130"/>
      <c r="C10" s="159"/>
      <c r="D10" s="126"/>
      <c r="E10" s="126"/>
      <c r="F10" s="3"/>
      <c r="G10" s="3"/>
      <c r="H10" s="75" t="str">
        <f t="shared" si="0"/>
        <v/>
      </c>
      <c r="I10" s="54" t="str">
        <f t="shared" si="1"/>
        <v/>
      </c>
      <c r="J10" s="3"/>
      <c r="K10" s="6">
        <f t="shared" si="2"/>
        <v>0</v>
      </c>
      <c r="N10" s="48" t="str">
        <f t="shared" si="3"/>
        <v/>
      </c>
      <c r="O10" s="49">
        <f t="shared" si="4"/>
        <v>0</v>
      </c>
      <c r="P10" s="49">
        <f t="shared" si="5"/>
        <v>0</v>
      </c>
      <c r="Q10" s="49">
        <f t="shared" si="6"/>
        <v>0</v>
      </c>
      <c r="R10" s="49">
        <f t="shared" si="7"/>
        <v>0</v>
      </c>
      <c r="S10" s="50">
        <f t="shared" si="8"/>
        <v>0</v>
      </c>
      <c r="V10" t="s">
        <v>37</v>
      </c>
    </row>
    <row r="11" spans="1:22" ht="14.25" x14ac:dyDescent="0.2">
      <c r="A11" s="55">
        <v>4</v>
      </c>
      <c r="B11" s="130"/>
      <c r="C11" s="159"/>
      <c r="D11" s="126"/>
      <c r="E11" s="126"/>
      <c r="F11" s="3"/>
      <c r="G11" s="3"/>
      <c r="H11" s="75" t="str">
        <f t="shared" si="0"/>
        <v/>
      </c>
      <c r="I11" s="54" t="str">
        <f t="shared" si="1"/>
        <v/>
      </c>
      <c r="J11" s="3"/>
      <c r="K11" s="6">
        <f t="shared" si="2"/>
        <v>0</v>
      </c>
      <c r="N11" s="48" t="str">
        <f t="shared" si="3"/>
        <v/>
      </c>
      <c r="O11" s="49">
        <f t="shared" si="4"/>
        <v>0</v>
      </c>
      <c r="P11" s="49">
        <f t="shared" si="5"/>
        <v>0</v>
      </c>
      <c r="Q11" s="49">
        <f t="shared" si="6"/>
        <v>0</v>
      </c>
      <c r="R11" s="49">
        <f t="shared" si="7"/>
        <v>0</v>
      </c>
      <c r="S11" s="50">
        <f t="shared" si="8"/>
        <v>0</v>
      </c>
      <c r="V11" t="s">
        <v>38</v>
      </c>
    </row>
    <row r="12" spans="1:22" ht="14.25" x14ac:dyDescent="0.2">
      <c r="A12" s="55">
        <v>5</v>
      </c>
      <c r="B12" s="130"/>
      <c r="C12" s="159"/>
      <c r="D12" s="126"/>
      <c r="E12" s="126"/>
      <c r="F12" s="3"/>
      <c r="G12" s="3"/>
      <c r="H12" s="75" t="str">
        <f t="shared" si="0"/>
        <v/>
      </c>
      <c r="I12" s="54" t="str">
        <f t="shared" si="1"/>
        <v/>
      </c>
      <c r="J12" s="3"/>
      <c r="K12" s="6">
        <f t="shared" si="2"/>
        <v>0</v>
      </c>
      <c r="N12" s="48" t="str">
        <f t="shared" si="3"/>
        <v/>
      </c>
      <c r="O12" s="49">
        <f t="shared" si="4"/>
        <v>0</v>
      </c>
      <c r="P12" s="49">
        <f t="shared" si="5"/>
        <v>0</v>
      </c>
      <c r="Q12" s="49">
        <f t="shared" si="6"/>
        <v>0</v>
      </c>
      <c r="R12" s="49">
        <f t="shared" si="7"/>
        <v>0</v>
      </c>
      <c r="S12" s="50">
        <f t="shared" si="8"/>
        <v>0</v>
      </c>
      <c r="V12" t="s">
        <v>39</v>
      </c>
    </row>
    <row r="13" spans="1:22" ht="14.25" x14ac:dyDescent="0.2">
      <c r="A13" s="55">
        <v>6</v>
      </c>
      <c r="B13" s="130"/>
      <c r="C13" s="159"/>
      <c r="D13" s="126"/>
      <c r="E13" s="126"/>
      <c r="F13" s="3"/>
      <c r="G13" s="3"/>
      <c r="H13" s="75" t="str">
        <f t="shared" si="0"/>
        <v/>
      </c>
      <c r="I13" s="54" t="str">
        <f t="shared" si="1"/>
        <v/>
      </c>
      <c r="J13" s="3"/>
      <c r="K13" s="6">
        <f t="shared" si="2"/>
        <v>0</v>
      </c>
      <c r="N13" s="48" t="str">
        <f t="shared" si="3"/>
        <v/>
      </c>
      <c r="O13" s="49">
        <f t="shared" si="4"/>
        <v>0</v>
      </c>
      <c r="P13" s="49">
        <f t="shared" si="5"/>
        <v>0</v>
      </c>
      <c r="Q13" s="49">
        <f t="shared" si="6"/>
        <v>0</v>
      </c>
      <c r="R13" s="49">
        <f t="shared" si="7"/>
        <v>0</v>
      </c>
      <c r="S13" s="50">
        <f t="shared" si="8"/>
        <v>0</v>
      </c>
      <c r="V13" t="s">
        <v>40</v>
      </c>
    </row>
    <row r="14" spans="1:22" ht="14.25" x14ac:dyDescent="0.2">
      <c r="A14" s="55">
        <v>7</v>
      </c>
      <c r="B14" s="130"/>
      <c r="C14" s="159"/>
      <c r="D14" s="126"/>
      <c r="E14" s="126"/>
      <c r="F14" s="3"/>
      <c r="G14" s="3"/>
      <c r="H14" s="80" t="str">
        <f t="shared" si="0"/>
        <v/>
      </c>
      <c r="I14" s="54" t="str">
        <f t="shared" si="1"/>
        <v/>
      </c>
      <c r="J14" s="3"/>
      <c r="K14" s="6">
        <f t="shared" si="2"/>
        <v>0</v>
      </c>
      <c r="N14" s="48" t="str">
        <f t="shared" si="3"/>
        <v/>
      </c>
      <c r="O14" s="49">
        <f t="shared" si="4"/>
        <v>0</v>
      </c>
      <c r="P14" s="49">
        <f t="shared" si="5"/>
        <v>0</v>
      </c>
      <c r="Q14" s="49">
        <f t="shared" si="6"/>
        <v>0</v>
      </c>
      <c r="R14" s="49">
        <f t="shared" si="7"/>
        <v>0</v>
      </c>
      <c r="S14" s="50">
        <f t="shared" si="8"/>
        <v>0</v>
      </c>
      <c r="V14" t="s">
        <v>41</v>
      </c>
    </row>
    <row r="15" spans="1:22" ht="14.25" x14ac:dyDescent="0.2">
      <c r="A15" s="55">
        <v>8</v>
      </c>
      <c r="B15" s="130"/>
      <c r="C15" s="159"/>
      <c r="D15" s="126"/>
      <c r="E15" s="126"/>
      <c r="F15" s="3"/>
      <c r="G15" s="3"/>
      <c r="H15" s="75" t="str">
        <f t="shared" si="0"/>
        <v/>
      </c>
      <c r="I15" s="54" t="str">
        <f t="shared" si="1"/>
        <v/>
      </c>
      <c r="J15" s="3"/>
      <c r="K15" s="6">
        <f t="shared" si="2"/>
        <v>0</v>
      </c>
      <c r="N15" s="48" t="str">
        <f t="shared" si="3"/>
        <v/>
      </c>
      <c r="O15" s="49">
        <f t="shared" si="4"/>
        <v>0</v>
      </c>
      <c r="P15" s="49">
        <f t="shared" si="5"/>
        <v>0</v>
      </c>
      <c r="Q15" s="49">
        <f t="shared" si="6"/>
        <v>0</v>
      </c>
      <c r="R15" s="49">
        <f t="shared" si="7"/>
        <v>0</v>
      </c>
      <c r="S15" s="50">
        <f t="shared" si="8"/>
        <v>0</v>
      </c>
      <c r="V15" t="s">
        <v>35</v>
      </c>
    </row>
    <row r="16" spans="1:22" ht="14.25" x14ac:dyDescent="0.2">
      <c r="A16" s="55">
        <v>9</v>
      </c>
      <c r="B16" s="130"/>
      <c r="C16" s="159"/>
      <c r="D16" s="126"/>
      <c r="E16" s="126"/>
      <c r="F16" s="3"/>
      <c r="G16" s="3"/>
      <c r="H16" s="75" t="str">
        <f t="shared" si="0"/>
        <v/>
      </c>
      <c r="I16" s="54" t="str">
        <f t="shared" si="1"/>
        <v/>
      </c>
      <c r="J16" s="3"/>
      <c r="K16" s="6">
        <f t="shared" si="2"/>
        <v>0</v>
      </c>
      <c r="N16" s="48" t="str">
        <f t="shared" si="3"/>
        <v/>
      </c>
      <c r="O16" s="49">
        <f t="shared" si="4"/>
        <v>0</v>
      </c>
      <c r="P16" s="49">
        <f t="shared" si="5"/>
        <v>0</v>
      </c>
      <c r="Q16" s="49">
        <f t="shared" si="6"/>
        <v>0</v>
      </c>
      <c r="R16" s="49">
        <f t="shared" si="7"/>
        <v>0</v>
      </c>
      <c r="S16" s="50">
        <f t="shared" si="8"/>
        <v>0</v>
      </c>
    </row>
    <row r="17" spans="1:19" ht="14.25" x14ac:dyDescent="0.2">
      <c r="A17" s="55">
        <v>10</v>
      </c>
      <c r="B17" s="130"/>
      <c r="C17" s="159"/>
      <c r="D17" s="126"/>
      <c r="E17" s="126"/>
      <c r="F17" s="3"/>
      <c r="G17" s="3"/>
      <c r="H17" s="75" t="str">
        <f t="shared" si="0"/>
        <v/>
      </c>
      <c r="I17" s="54" t="str">
        <f t="shared" si="1"/>
        <v/>
      </c>
      <c r="J17" s="3"/>
      <c r="K17" s="6">
        <f t="shared" si="2"/>
        <v>0</v>
      </c>
      <c r="N17" s="48" t="str">
        <f t="shared" si="3"/>
        <v/>
      </c>
      <c r="O17" s="49">
        <f t="shared" si="4"/>
        <v>0</v>
      </c>
      <c r="P17" s="49">
        <f t="shared" si="5"/>
        <v>0</v>
      </c>
      <c r="Q17" s="49">
        <f t="shared" si="6"/>
        <v>0</v>
      </c>
      <c r="R17" s="49">
        <f t="shared" si="7"/>
        <v>0</v>
      </c>
      <c r="S17" s="50">
        <f t="shared" si="8"/>
        <v>0</v>
      </c>
    </row>
    <row r="18" spans="1:19" ht="14.25" x14ac:dyDescent="0.2">
      <c r="A18" s="55">
        <v>11</v>
      </c>
      <c r="B18" s="130"/>
      <c r="C18" s="159"/>
      <c r="D18" s="122"/>
      <c r="E18" s="122"/>
      <c r="F18" s="3"/>
      <c r="G18" s="3"/>
      <c r="H18" s="75" t="str">
        <f t="shared" si="0"/>
        <v/>
      </c>
      <c r="I18" s="54" t="str">
        <f t="shared" si="1"/>
        <v/>
      </c>
      <c r="J18" s="3"/>
      <c r="K18" s="6">
        <f t="shared" si="2"/>
        <v>0</v>
      </c>
      <c r="N18" s="48" t="str">
        <f t="shared" si="3"/>
        <v/>
      </c>
      <c r="O18" s="49">
        <f t="shared" si="4"/>
        <v>0</v>
      </c>
      <c r="P18" s="49">
        <f t="shared" si="5"/>
        <v>0</v>
      </c>
      <c r="Q18" s="49">
        <f t="shared" si="6"/>
        <v>0</v>
      </c>
      <c r="R18" s="49">
        <f t="shared" si="7"/>
        <v>0</v>
      </c>
      <c r="S18" s="50">
        <f t="shared" si="8"/>
        <v>0</v>
      </c>
    </row>
    <row r="19" spans="1:19" ht="14.25" x14ac:dyDescent="0.2">
      <c r="A19" s="55">
        <v>12</v>
      </c>
      <c r="B19" s="130"/>
      <c r="C19" s="159"/>
      <c r="D19" s="126"/>
      <c r="E19" s="126"/>
      <c r="F19" s="3"/>
      <c r="G19" s="3"/>
      <c r="H19" s="75" t="str">
        <f t="shared" si="0"/>
        <v/>
      </c>
      <c r="I19" s="54" t="str">
        <f t="shared" si="1"/>
        <v/>
      </c>
      <c r="J19" s="3"/>
      <c r="K19" s="6">
        <f t="shared" si="2"/>
        <v>0</v>
      </c>
      <c r="N19" s="48" t="str">
        <f t="shared" si="3"/>
        <v/>
      </c>
      <c r="O19" s="49">
        <f t="shared" si="4"/>
        <v>0</v>
      </c>
      <c r="P19" s="49">
        <f t="shared" si="5"/>
        <v>0</v>
      </c>
      <c r="Q19" s="49">
        <f t="shared" si="6"/>
        <v>0</v>
      </c>
      <c r="R19" s="49">
        <f t="shared" si="7"/>
        <v>0</v>
      </c>
      <c r="S19" s="50">
        <f t="shared" si="8"/>
        <v>0</v>
      </c>
    </row>
    <row r="20" spans="1:19" ht="14.25" x14ac:dyDescent="0.2">
      <c r="A20" s="55">
        <v>13</v>
      </c>
      <c r="B20" s="130"/>
      <c r="C20" s="159"/>
      <c r="D20" s="126"/>
      <c r="E20" s="126"/>
      <c r="F20" s="3"/>
      <c r="G20" s="3"/>
      <c r="H20" s="75" t="str">
        <f t="shared" si="0"/>
        <v/>
      </c>
      <c r="I20" s="54" t="str">
        <f t="shared" si="1"/>
        <v/>
      </c>
      <c r="J20" s="3"/>
      <c r="K20" s="6">
        <f t="shared" si="2"/>
        <v>0</v>
      </c>
      <c r="N20" s="48" t="str">
        <f t="shared" si="3"/>
        <v/>
      </c>
      <c r="O20" s="49">
        <f t="shared" si="4"/>
        <v>0</v>
      </c>
      <c r="P20" s="49">
        <f t="shared" si="5"/>
        <v>0</v>
      </c>
      <c r="Q20" s="49">
        <f t="shared" si="6"/>
        <v>0</v>
      </c>
      <c r="R20" s="49">
        <f t="shared" si="7"/>
        <v>0</v>
      </c>
      <c r="S20" s="50">
        <f t="shared" si="8"/>
        <v>0</v>
      </c>
    </row>
    <row r="21" spans="1:19" ht="14.25" x14ac:dyDescent="0.2">
      <c r="A21" s="55">
        <v>14</v>
      </c>
      <c r="B21" s="130"/>
      <c r="C21" s="159"/>
      <c r="D21" s="126"/>
      <c r="E21" s="126"/>
      <c r="F21" s="3"/>
      <c r="G21" s="3"/>
      <c r="H21" s="75" t="str">
        <f t="shared" si="0"/>
        <v/>
      </c>
      <c r="I21" s="54" t="str">
        <f t="shared" si="1"/>
        <v/>
      </c>
      <c r="J21" s="3"/>
      <c r="K21" s="6">
        <f t="shared" si="2"/>
        <v>0</v>
      </c>
      <c r="N21" s="48" t="str">
        <f t="shared" si="3"/>
        <v/>
      </c>
      <c r="O21" s="49">
        <f t="shared" si="4"/>
        <v>0</v>
      </c>
      <c r="P21" s="49">
        <f t="shared" si="5"/>
        <v>0</v>
      </c>
      <c r="Q21" s="49">
        <f t="shared" si="6"/>
        <v>0</v>
      </c>
      <c r="R21" s="49">
        <f t="shared" si="7"/>
        <v>0</v>
      </c>
      <c r="S21" s="50">
        <f t="shared" si="8"/>
        <v>0</v>
      </c>
    </row>
    <row r="22" spans="1:19" ht="14.25" x14ac:dyDescent="0.2">
      <c r="A22" s="55">
        <v>15</v>
      </c>
      <c r="B22" s="130"/>
      <c r="C22" s="159"/>
      <c r="D22" s="126"/>
      <c r="E22" s="126"/>
      <c r="F22" s="3"/>
      <c r="G22" s="3"/>
      <c r="H22" s="75" t="str">
        <f t="shared" si="0"/>
        <v/>
      </c>
      <c r="I22" s="54" t="str">
        <f t="shared" si="1"/>
        <v/>
      </c>
      <c r="J22" s="3"/>
      <c r="K22" s="6">
        <f t="shared" si="2"/>
        <v>0</v>
      </c>
      <c r="N22" s="48" t="str">
        <f t="shared" si="3"/>
        <v/>
      </c>
      <c r="O22" s="49">
        <f t="shared" si="4"/>
        <v>0</v>
      </c>
      <c r="P22" s="49">
        <f t="shared" si="5"/>
        <v>0</v>
      </c>
      <c r="Q22" s="49">
        <f t="shared" si="6"/>
        <v>0</v>
      </c>
      <c r="R22" s="49">
        <f t="shared" si="7"/>
        <v>0</v>
      </c>
      <c r="S22" s="50">
        <f t="shared" si="8"/>
        <v>0</v>
      </c>
    </row>
    <row r="23" spans="1:19" ht="14.25" x14ac:dyDescent="0.2">
      <c r="A23" s="55">
        <v>16</v>
      </c>
      <c r="B23" s="130"/>
      <c r="C23" s="159"/>
      <c r="D23" s="126"/>
      <c r="E23" s="126"/>
      <c r="F23" s="3"/>
      <c r="G23" s="3"/>
      <c r="H23" s="75" t="str">
        <f t="shared" si="0"/>
        <v/>
      </c>
      <c r="I23" s="54" t="str">
        <f t="shared" si="1"/>
        <v/>
      </c>
      <c r="J23" s="3"/>
      <c r="K23" s="6">
        <f t="shared" si="2"/>
        <v>0</v>
      </c>
      <c r="N23" s="48" t="str">
        <f t="shared" si="3"/>
        <v/>
      </c>
      <c r="O23" s="49">
        <f t="shared" si="4"/>
        <v>0</v>
      </c>
      <c r="P23" s="49">
        <f t="shared" si="5"/>
        <v>0</v>
      </c>
      <c r="Q23" s="49">
        <f t="shared" si="6"/>
        <v>0</v>
      </c>
      <c r="R23" s="49">
        <f t="shared" si="7"/>
        <v>0</v>
      </c>
      <c r="S23" s="50">
        <f t="shared" si="8"/>
        <v>0</v>
      </c>
    </row>
    <row r="24" spans="1:19" ht="14.25" x14ac:dyDescent="0.2">
      <c r="A24" s="55">
        <v>17</v>
      </c>
      <c r="B24" s="130"/>
      <c r="C24" s="159"/>
      <c r="D24" s="126"/>
      <c r="E24" s="126"/>
      <c r="F24" s="3"/>
      <c r="G24" s="3"/>
      <c r="H24" s="75" t="str">
        <f t="shared" si="0"/>
        <v/>
      </c>
      <c r="I24" s="54" t="str">
        <f t="shared" si="1"/>
        <v/>
      </c>
      <c r="J24" s="3"/>
      <c r="K24" s="6">
        <f t="shared" si="2"/>
        <v>0</v>
      </c>
      <c r="N24" s="48" t="str">
        <f t="shared" si="3"/>
        <v/>
      </c>
      <c r="O24" s="49">
        <f t="shared" si="4"/>
        <v>0</v>
      </c>
      <c r="P24" s="49">
        <f t="shared" si="5"/>
        <v>0</v>
      </c>
      <c r="Q24" s="49">
        <f t="shared" si="6"/>
        <v>0</v>
      </c>
      <c r="R24" s="49">
        <f t="shared" si="7"/>
        <v>0</v>
      </c>
      <c r="S24" s="50">
        <f t="shared" si="8"/>
        <v>0</v>
      </c>
    </row>
    <row r="25" spans="1:19" ht="14.25" x14ac:dyDescent="0.2">
      <c r="A25" s="55">
        <v>18</v>
      </c>
      <c r="B25" s="130"/>
      <c r="C25" s="159"/>
      <c r="D25" s="126"/>
      <c r="E25" s="126"/>
      <c r="F25" s="3"/>
      <c r="G25" s="3"/>
      <c r="H25" s="75" t="str">
        <f t="shared" si="0"/>
        <v/>
      </c>
      <c r="I25" s="54" t="str">
        <f t="shared" si="1"/>
        <v/>
      </c>
      <c r="J25" s="3"/>
      <c r="K25" s="6">
        <f t="shared" si="2"/>
        <v>0</v>
      </c>
      <c r="N25" s="48" t="str">
        <f t="shared" si="3"/>
        <v/>
      </c>
      <c r="O25" s="49">
        <f t="shared" si="4"/>
        <v>0</v>
      </c>
      <c r="P25" s="49">
        <f t="shared" si="5"/>
        <v>0</v>
      </c>
      <c r="Q25" s="49">
        <f t="shared" si="6"/>
        <v>0</v>
      </c>
      <c r="R25" s="49">
        <f t="shared" si="7"/>
        <v>0</v>
      </c>
      <c r="S25" s="50">
        <f t="shared" si="8"/>
        <v>0</v>
      </c>
    </row>
    <row r="26" spans="1:19" ht="14.25" x14ac:dyDescent="0.2">
      <c r="A26" s="55">
        <v>19</v>
      </c>
      <c r="B26" s="130"/>
      <c r="C26" s="159"/>
      <c r="D26" s="127"/>
      <c r="E26" s="127"/>
      <c r="F26" s="3"/>
      <c r="G26" s="3"/>
      <c r="H26" s="75" t="str">
        <f t="shared" si="0"/>
        <v/>
      </c>
      <c r="I26" s="54" t="str">
        <f t="shared" si="1"/>
        <v/>
      </c>
      <c r="J26" s="3"/>
      <c r="K26" s="6">
        <f t="shared" si="2"/>
        <v>0</v>
      </c>
      <c r="N26" s="48" t="str">
        <f t="shared" si="3"/>
        <v/>
      </c>
      <c r="O26" s="49">
        <f t="shared" si="4"/>
        <v>0</v>
      </c>
      <c r="P26" s="49">
        <f t="shared" si="5"/>
        <v>0</v>
      </c>
      <c r="Q26" s="49">
        <f t="shared" si="6"/>
        <v>0</v>
      </c>
      <c r="R26" s="49">
        <f t="shared" si="7"/>
        <v>0</v>
      </c>
      <c r="S26" s="50">
        <f t="shared" si="8"/>
        <v>0</v>
      </c>
    </row>
    <row r="27" spans="1:19" ht="14.25" x14ac:dyDescent="0.2">
      <c r="A27" s="55">
        <v>20</v>
      </c>
      <c r="B27" s="130"/>
      <c r="C27" s="159"/>
      <c r="D27" s="126"/>
      <c r="E27" s="126"/>
      <c r="F27" s="3"/>
      <c r="G27" s="3"/>
      <c r="H27" s="75" t="str">
        <f t="shared" si="0"/>
        <v/>
      </c>
      <c r="I27" s="54" t="str">
        <f t="shared" si="1"/>
        <v/>
      </c>
      <c r="J27" s="3"/>
      <c r="K27" s="6">
        <f t="shared" si="2"/>
        <v>0</v>
      </c>
      <c r="N27" s="48" t="str">
        <f t="shared" si="3"/>
        <v/>
      </c>
      <c r="O27" s="49">
        <f t="shared" si="4"/>
        <v>0</v>
      </c>
      <c r="P27" s="49">
        <f t="shared" si="5"/>
        <v>0</v>
      </c>
      <c r="Q27" s="49">
        <f t="shared" si="6"/>
        <v>0</v>
      </c>
      <c r="R27" s="49">
        <f t="shared" si="7"/>
        <v>0</v>
      </c>
      <c r="S27" s="50">
        <f t="shared" si="8"/>
        <v>0</v>
      </c>
    </row>
    <row r="28" spans="1:19" ht="14.25" x14ac:dyDescent="0.2">
      <c r="A28" s="55">
        <v>21</v>
      </c>
      <c r="B28" s="130"/>
      <c r="C28" s="159"/>
      <c r="D28" s="126"/>
      <c r="E28" s="126"/>
      <c r="F28" s="3"/>
      <c r="G28" s="3"/>
      <c r="H28" s="75" t="str">
        <f t="shared" si="0"/>
        <v/>
      </c>
      <c r="I28" s="54" t="str">
        <f t="shared" si="1"/>
        <v/>
      </c>
      <c r="J28" s="3"/>
      <c r="K28" s="6">
        <f t="shared" si="2"/>
        <v>0</v>
      </c>
      <c r="N28" s="48" t="str">
        <f t="shared" si="3"/>
        <v/>
      </c>
      <c r="O28" s="49">
        <f t="shared" si="4"/>
        <v>0</v>
      </c>
      <c r="P28" s="49">
        <f t="shared" si="5"/>
        <v>0</v>
      </c>
      <c r="Q28" s="49">
        <f t="shared" si="6"/>
        <v>0</v>
      </c>
      <c r="R28" s="49">
        <f t="shared" si="7"/>
        <v>0</v>
      </c>
      <c r="S28" s="50">
        <f t="shared" si="8"/>
        <v>0</v>
      </c>
    </row>
    <row r="29" spans="1:19" ht="14.25" x14ac:dyDescent="0.2">
      <c r="A29" s="55">
        <v>22</v>
      </c>
      <c r="B29" s="130"/>
      <c r="C29" s="159"/>
      <c r="D29" s="126"/>
      <c r="E29" s="126"/>
      <c r="F29" s="3"/>
      <c r="G29" s="3"/>
      <c r="H29" s="75" t="str">
        <f t="shared" si="0"/>
        <v/>
      </c>
      <c r="I29" s="54" t="str">
        <f t="shared" si="1"/>
        <v/>
      </c>
      <c r="J29" s="3"/>
      <c r="K29" s="6">
        <f t="shared" si="2"/>
        <v>0</v>
      </c>
      <c r="N29" s="48" t="str">
        <f t="shared" si="3"/>
        <v/>
      </c>
      <c r="O29" s="49">
        <f t="shared" si="4"/>
        <v>0</v>
      </c>
      <c r="P29" s="49">
        <f t="shared" si="5"/>
        <v>0</v>
      </c>
      <c r="Q29" s="49">
        <f t="shared" si="6"/>
        <v>0</v>
      </c>
      <c r="R29" s="49">
        <f t="shared" si="7"/>
        <v>0</v>
      </c>
      <c r="S29" s="50">
        <f t="shared" si="8"/>
        <v>0</v>
      </c>
    </row>
    <row r="30" spans="1:19" ht="14.25" x14ac:dyDescent="0.2">
      <c r="A30" s="55">
        <v>23</v>
      </c>
      <c r="B30" s="130"/>
      <c r="C30" s="159"/>
      <c r="D30" s="126"/>
      <c r="E30" s="126"/>
      <c r="F30" s="3"/>
      <c r="G30" s="3"/>
      <c r="H30" s="75" t="str">
        <f t="shared" si="0"/>
        <v/>
      </c>
      <c r="I30" s="54" t="str">
        <f t="shared" si="1"/>
        <v/>
      </c>
      <c r="J30" s="3"/>
      <c r="K30" s="6">
        <f t="shared" si="2"/>
        <v>0</v>
      </c>
      <c r="N30" s="48" t="str">
        <f t="shared" si="3"/>
        <v/>
      </c>
      <c r="O30" s="49">
        <f t="shared" si="4"/>
        <v>0</v>
      </c>
      <c r="P30" s="49">
        <f t="shared" si="5"/>
        <v>0</v>
      </c>
      <c r="Q30" s="49">
        <f t="shared" si="6"/>
        <v>0</v>
      </c>
      <c r="R30" s="49">
        <f t="shared" si="7"/>
        <v>0</v>
      </c>
      <c r="S30" s="50">
        <f t="shared" si="8"/>
        <v>0</v>
      </c>
    </row>
    <row r="31" spans="1:19" ht="14.25" x14ac:dyDescent="0.2">
      <c r="A31" s="55">
        <v>24</v>
      </c>
      <c r="B31" s="130"/>
      <c r="C31" s="159"/>
      <c r="D31" s="126"/>
      <c r="E31" s="126"/>
      <c r="F31" s="3"/>
      <c r="G31" s="3"/>
      <c r="H31" s="75" t="str">
        <f t="shared" si="0"/>
        <v/>
      </c>
      <c r="I31" s="54" t="str">
        <f t="shared" si="1"/>
        <v/>
      </c>
      <c r="J31" s="3"/>
      <c r="K31" s="6">
        <f t="shared" si="2"/>
        <v>0</v>
      </c>
      <c r="N31" s="48" t="str">
        <f t="shared" si="3"/>
        <v/>
      </c>
      <c r="O31" s="49">
        <f t="shared" si="4"/>
        <v>0</v>
      </c>
      <c r="P31" s="49">
        <f t="shared" si="5"/>
        <v>0</v>
      </c>
      <c r="Q31" s="49">
        <f t="shared" si="6"/>
        <v>0</v>
      </c>
      <c r="R31" s="49">
        <f t="shared" si="7"/>
        <v>0</v>
      </c>
      <c r="S31" s="50">
        <f t="shared" si="8"/>
        <v>0</v>
      </c>
    </row>
    <row r="32" spans="1:19" ht="14.25" x14ac:dyDescent="0.2">
      <c r="A32" s="55">
        <v>25</v>
      </c>
      <c r="B32" s="130"/>
      <c r="C32" s="159"/>
      <c r="D32" s="126"/>
      <c r="E32" s="126"/>
      <c r="F32" s="3"/>
      <c r="G32" s="3"/>
      <c r="H32" s="75" t="str">
        <f t="shared" si="0"/>
        <v/>
      </c>
      <c r="I32" s="54" t="str">
        <f t="shared" si="1"/>
        <v/>
      </c>
      <c r="J32" s="3"/>
      <c r="K32" s="6">
        <f t="shared" si="2"/>
        <v>0</v>
      </c>
      <c r="N32" s="48" t="str">
        <f t="shared" si="3"/>
        <v/>
      </c>
      <c r="O32" s="49">
        <f t="shared" si="4"/>
        <v>0</v>
      </c>
      <c r="P32" s="49">
        <f t="shared" si="5"/>
        <v>0</v>
      </c>
      <c r="Q32" s="49">
        <f t="shared" si="6"/>
        <v>0</v>
      </c>
      <c r="R32" s="49">
        <f t="shared" si="7"/>
        <v>0</v>
      </c>
      <c r="S32" s="50">
        <f t="shared" si="8"/>
        <v>0</v>
      </c>
    </row>
    <row r="33" spans="1:19" ht="14.25" x14ac:dyDescent="0.2">
      <c r="A33" s="55">
        <v>26</v>
      </c>
      <c r="B33" s="130"/>
      <c r="C33" s="128"/>
      <c r="D33" s="128"/>
      <c r="E33" s="126"/>
      <c r="F33" s="3"/>
      <c r="G33" s="3"/>
      <c r="H33" s="75" t="str">
        <f t="shared" si="0"/>
        <v/>
      </c>
      <c r="I33" s="54" t="str">
        <f t="shared" si="1"/>
        <v/>
      </c>
      <c r="J33" s="3"/>
      <c r="K33" s="6">
        <f t="shared" si="2"/>
        <v>0</v>
      </c>
      <c r="N33" s="48" t="str">
        <f t="shared" si="3"/>
        <v/>
      </c>
      <c r="O33" s="49">
        <f t="shared" si="4"/>
        <v>0</v>
      </c>
      <c r="P33" s="49">
        <f t="shared" si="5"/>
        <v>0</v>
      </c>
      <c r="Q33" s="49">
        <f t="shared" si="6"/>
        <v>0</v>
      </c>
      <c r="R33" s="49">
        <f t="shared" si="7"/>
        <v>0</v>
      </c>
      <c r="S33" s="50">
        <f t="shared" si="8"/>
        <v>0</v>
      </c>
    </row>
    <row r="34" spans="1:19" ht="14.25" x14ac:dyDescent="0.2">
      <c r="A34" s="55">
        <v>27</v>
      </c>
      <c r="B34" s="130"/>
      <c r="C34" s="126"/>
      <c r="D34" s="126"/>
      <c r="E34" s="126"/>
      <c r="F34" s="3"/>
      <c r="G34" s="3"/>
      <c r="H34" s="75" t="str">
        <f t="shared" si="0"/>
        <v/>
      </c>
      <c r="I34" s="54" t="str">
        <f t="shared" si="1"/>
        <v/>
      </c>
      <c r="J34" s="3"/>
      <c r="K34" s="6">
        <f t="shared" si="2"/>
        <v>0</v>
      </c>
      <c r="N34" s="48" t="str">
        <f t="shared" si="3"/>
        <v/>
      </c>
      <c r="O34" s="49">
        <f t="shared" si="4"/>
        <v>0</v>
      </c>
      <c r="P34" s="49">
        <f t="shared" si="5"/>
        <v>0</v>
      </c>
      <c r="Q34" s="49">
        <f t="shared" si="6"/>
        <v>0</v>
      </c>
      <c r="R34" s="49">
        <f t="shared" si="7"/>
        <v>0</v>
      </c>
      <c r="S34" s="50">
        <f t="shared" si="8"/>
        <v>0</v>
      </c>
    </row>
    <row r="35" spans="1:19" ht="14.25" x14ac:dyDescent="0.2">
      <c r="A35" s="55">
        <v>28</v>
      </c>
      <c r="B35" s="130"/>
      <c r="C35" s="126"/>
      <c r="D35" s="126"/>
      <c r="E35" s="126"/>
      <c r="F35" s="3"/>
      <c r="G35" s="3"/>
      <c r="H35" s="75" t="str">
        <f t="shared" si="0"/>
        <v/>
      </c>
      <c r="I35" s="54" t="str">
        <f t="shared" si="1"/>
        <v/>
      </c>
      <c r="J35" s="3"/>
      <c r="K35" s="6">
        <f t="shared" si="2"/>
        <v>0</v>
      </c>
      <c r="N35" s="48" t="str">
        <f t="shared" si="3"/>
        <v/>
      </c>
      <c r="O35" s="49">
        <f t="shared" si="4"/>
        <v>0</v>
      </c>
      <c r="P35" s="49">
        <f t="shared" si="5"/>
        <v>0</v>
      </c>
      <c r="Q35" s="49">
        <f t="shared" si="6"/>
        <v>0</v>
      </c>
      <c r="R35" s="49">
        <f t="shared" si="7"/>
        <v>0</v>
      </c>
      <c r="S35" s="50">
        <f t="shared" si="8"/>
        <v>0</v>
      </c>
    </row>
    <row r="36" spans="1:19" x14ac:dyDescent="0.2">
      <c r="A36" s="55">
        <v>29</v>
      </c>
      <c r="B36" s="5"/>
      <c r="C36" s="129"/>
      <c r="D36" s="129"/>
      <c r="E36" s="129"/>
      <c r="F36" s="3"/>
      <c r="G36" s="3"/>
      <c r="H36" s="75" t="str">
        <f t="shared" si="0"/>
        <v/>
      </c>
      <c r="I36" s="54" t="str">
        <f t="shared" si="1"/>
        <v/>
      </c>
      <c r="J36" s="3"/>
      <c r="K36" s="6">
        <f t="shared" si="2"/>
        <v>0</v>
      </c>
      <c r="N36" s="48" t="str">
        <f t="shared" si="3"/>
        <v/>
      </c>
      <c r="O36" s="49">
        <f t="shared" si="4"/>
        <v>0</v>
      </c>
      <c r="P36" s="49">
        <f t="shared" si="5"/>
        <v>0</v>
      </c>
      <c r="Q36" s="49">
        <f t="shared" si="6"/>
        <v>0</v>
      </c>
      <c r="R36" s="49">
        <f t="shared" si="7"/>
        <v>0</v>
      </c>
      <c r="S36" s="50">
        <f t="shared" si="8"/>
        <v>0</v>
      </c>
    </row>
    <row r="37" spans="1:19" x14ac:dyDescent="0.2">
      <c r="A37" s="55">
        <v>30</v>
      </c>
      <c r="B37" s="5"/>
      <c r="C37" s="3"/>
      <c r="D37" s="3"/>
      <c r="E37" s="3"/>
      <c r="F37" s="3"/>
      <c r="G37" s="3"/>
      <c r="H37" s="75" t="str">
        <f t="shared" si="0"/>
        <v/>
      </c>
      <c r="I37" s="54" t="str">
        <f t="shared" si="1"/>
        <v/>
      </c>
      <c r="J37" s="3"/>
      <c r="K37" s="6">
        <f t="shared" si="2"/>
        <v>0</v>
      </c>
      <c r="N37" s="48" t="str">
        <f t="shared" si="3"/>
        <v/>
      </c>
      <c r="O37" s="49">
        <f t="shared" si="4"/>
        <v>0</v>
      </c>
      <c r="P37" s="49">
        <f t="shared" si="5"/>
        <v>0</v>
      </c>
      <c r="Q37" s="49">
        <f t="shared" si="6"/>
        <v>0</v>
      </c>
      <c r="R37" s="49">
        <f t="shared" si="7"/>
        <v>0</v>
      </c>
      <c r="S37" s="50">
        <f t="shared" si="8"/>
        <v>0</v>
      </c>
    </row>
    <row r="38" spans="1:19" x14ac:dyDescent="0.2">
      <c r="A38" s="55">
        <v>31</v>
      </c>
      <c r="B38" s="5"/>
      <c r="C38" s="3"/>
      <c r="D38" s="3"/>
      <c r="E38" s="3"/>
      <c r="F38" s="3"/>
      <c r="G38" s="3"/>
      <c r="H38" s="75" t="str">
        <f t="shared" si="0"/>
        <v/>
      </c>
      <c r="I38" s="54" t="str">
        <f t="shared" si="1"/>
        <v/>
      </c>
      <c r="J38" s="3"/>
      <c r="K38" s="6">
        <f t="shared" si="2"/>
        <v>0</v>
      </c>
      <c r="N38" s="48" t="str">
        <f t="shared" si="3"/>
        <v/>
      </c>
      <c r="O38" s="49">
        <f t="shared" si="4"/>
        <v>0</v>
      </c>
      <c r="P38" s="49">
        <f t="shared" si="5"/>
        <v>0</v>
      </c>
      <c r="Q38" s="49">
        <f t="shared" si="6"/>
        <v>0</v>
      </c>
      <c r="R38" s="49">
        <f t="shared" si="7"/>
        <v>0</v>
      </c>
      <c r="S38" s="50">
        <f t="shared" si="8"/>
        <v>0</v>
      </c>
    </row>
    <row r="39" spans="1:19" ht="13.5" thickBot="1" x14ac:dyDescent="0.25">
      <c r="A39" s="55">
        <v>32</v>
      </c>
      <c r="B39" s="7"/>
      <c r="C39" s="8"/>
      <c r="D39" s="8"/>
      <c r="E39" s="8"/>
      <c r="F39" s="8"/>
      <c r="G39" s="8"/>
      <c r="H39" s="76" t="str">
        <f t="shared" si="0"/>
        <v/>
      </c>
      <c r="I39" s="58" t="str">
        <f t="shared" si="1"/>
        <v/>
      </c>
      <c r="J39" s="8"/>
      <c r="K39" s="9">
        <f t="shared" si="2"/>
        <v>0</v>
      </c>
      <c r="N39" s="51" t="str">
        <f t="shared" si="3"/>
        <v/>
      </c>
      <c r="O39" s="52">
        <f t="shared" si="4"/>
        <v>0</v>
      </c>
      <c r="P39" s="52">
        <f t="shared" si="5"/>
        <v>0</v>
      </c>
      <c r="Q39" s="52">
        <f t="shared" si="6"/>
        <v>0</v>
      </c>
      <c r="R39" s="52">
        <f t="shared" si="7"/>
        <v>0</v>
      </c>
      <c r="S39" s="53">
        <f t="shared" si="8"/>
        <v>0</v>
      </c>
    </row>
    <row r="40" spans="1:19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19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19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19" x14ac:dyDescent="0.2">
      <c r="A43" s="2"/>
      <c r="B43" s="2"/>
      <c r="C43" s="24"/>
      <c r="D43" s="25"/>
      <c r="E43" s="26" t="s">
        <v>20</v>
      </c>
      <c r="F43" s="25"/>
      <c r="G43" s="27"/>
      <c r="H43" s="27"/>
      <c r="I43" s="28"/>
    </row>
    <row r="44" spans="1:19" x14ac:dyDescent="0.2">
      <c r="A44" s="2"/>
      <c r="B44" s="2"/>
      <c r="C44" s="29"/>
      <c r="D44" s="18"/>
      <c r="E44" s="18"/>
      <c r="F44" s="18"/>
      <c r="G44" s="19"/>
      <c r="H44" s="19"/>
      <c r="I44" s="30"/>
    </row>
    <row r="45" spans="1:19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30"/>
    </row>
    <row r="46" spans="1:19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30"/>
    </row>
    <row r="47" spans="1:19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30"/>
    </row>
    <row r="48" spans="1:19" x14ac:dyDescent="0.2">
      <c r="A48" s="2"/>
      <c r="B48" s="2"/>
      <c r="C48" s="32"/>
      <c r="D48" s="21"/>
      <c r="E48" s="20"/>
      <c r="F48" s="20"/>
      <c r="G48" s="20"/>
      <c r="H48" s="20"/>
      <c r="I48" s="30"/>
    </row>
    <row r="49" spans="1:10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38"/>
      <c r="J49" s="1"/>
    </row>
    <row r="50" spans="1:10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33"/>
    </row>
    <row r="51" spans="1:10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33"/>
    </row>
    <row r="52" spans="1:10" x14ac:dyDescent="0.2">
      <c r="A52" s="2"/>
      <c r="B52" s="2"/>
      <c r="C52" s="31" t="s">
        <v>24</v>
      </c>
      <c r="D52" s="20"/>
      <c r="E52" s="16">
        <v>0</v>
      </c>
      <c r="F52" s="16">
        <v>0.25</v>
      </c>
      <c r="G52" s="17">
        <v>0.5</v>
      </c>
      <c r="H52" s="16">
        <v>0.75</v>
      </c>
      <c r="I52" s="36">
        <v>1</v>
      </c>
      <c r="J52" s="2"/>
    </row>
    <row r="53" spans="1:10" x14ac:dyDescent="0.2">
      <c r="B53" s="44"/>
      <c r="C53" s="5">
        <f>COUNTIF(I8:I39,"=100%")</f>
        <v>0</v>
      </c>
      <c r="D53" s="20"/>
      <c r="E53" s="3">
        <f>COUNTIF(O8:O39,1)</f>
        <v>0</v>
      </c>
      <c r="F53" s="3">
        <f>COUNTIF(P8:P39,1)</f>
        <v>0</v>
      </c>
      <c r="G53" s="3">
        <f>COUNTIF(Q8:Q39,1)</f>
        <v>0</v>
      </c>
      <c r="H53" s="3">
        <f>COUNTIF(R8:R39,1)</f>
        <v>0</v>
      </c>
      <c r="I53" s="37">
        <f>COUNTIF(S8:S39,1)</f>
        <v>0</v>
      </c>
    </row>
    <row r="54" spans="1:10" x14ac:dyDescent="0.2">
      <c r="C54" s="32"/>
      <c r="D54" s="20"/>
      <c r="E54" s="22" t="s">
        <v>27</v>
      </c>
      <c r="F54" s="13"/>
      <c r="G54" s="21"/>
      <c r="H54" s="23"/>
      <c r="I54" s="38"/>
    </row>
    <row r="55" spans="1:10" x14ac:dyDescent="0.2">
      <c r="C55" s="31" t="s">
        <v>23</v>
      </c>
      <c r="D55" s="20"/>
      <c r="E55" s="16">
        <v>0</v>
      </c>
      <c r="F55" s="16">
        <v>0.25</v>
      </c>
      <c r="G55" s="17">
        <v>0.5</v>
      </c>
      <c r="H55" s="16">
        <v>0.75</v>
      </c>
      <c r="I55" s="36">
        <v>1</v>
      </c>
    </row>
    <row r="56" spans="1:10" x14ac:dyDescent="0.2">
      <c r="C56" s="5">
        <f>COUNTIF(I8:I39,"&gt;100%")</f>
        <v>0</v>
      </c>
      <c r="D56" s="20"/>
      <c r="E56" s="3">
        <f>COUNTIF(O8:O39,2)</f>
        <v>0</v>
      </c>
      <c r="F56" s="3">
        <f>COUNTIF(P8:P39,2)</f>
        <v>0</v>
      </c>
      <c r="G56" s="3">
        <f>COUNTIF(Q8:Q39,2)</f>
        <v>0</v>
      </c>
      <c r="H56" s="3">
        <f>COUNTIF(R8:R39,2)</f>
        <v>0</v>
      </c>
      <c r="I56" s="37">
        <f>COUNTIF(S8:S39,2)</f>
        <v>0</v>
      </c>
    </row>
    <row r="57" spans="1:10" x14ac:dyDescent="0.2">
      <c r="C57" s="39"/>
      <c r="D57" s="23"/>
      <c r="E57" s="23"/>
      <c r="F57" s="23"/>
      <c r="G57" s="20"/>
      <c r="H57" s="20"/>
      <c r="I57" s="33"/>
    </row>
    <row r="58" spans="1:10" ht="13.5" thickBot="1" x14ac:dyDescent="0.25">
      <c r="C58" s="40"/>
      <c r="D58" s="41"/>
      <c r="E58" s="41"/>
      <c r="F58" s="41"/>
      <c r="G58" s="42"/>
      <c r="H58" s="42"/>
      <c r="I58" s="43"/>
    </row>
    <row r="59" spans="1:10" x14ac:dyDescent="0.2">
      <c r="C59" s="12"/>
      <c r="D59" s="12"/>
      <c r="E59" s="12"/>
      <c r="F59" s="12"/>
    </row>
    <row r="60" spans="1:10" x14ac:dyDescent="0.2">
      <c r="C60" s="12"/>
      <c r="D60" s="12"/>
      <c r="E60" s="12"/>
      <c r="F60" s="12"/>
    </row>
    <row r="61" spans="1:10" x14ac:dyDescent="0.2">
      <c r="C61" s="12"/>
      <c r="D61" s="12"/>
      <c r="E61" s="12"/>
      <c r="F61" s="12"/>
    </row>
    <row r="62" spans="1:10" x14ac:dyDescent="0.2">
      <c r="C62" s="12"/>
      <c r="D62" s="12"/>
      <c r="E62" s="12"/>
      <c r="F62" s="12"/>
    </row>
    <row r="63" spans="1:10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F4" name="Rango6"/>
    <protectedRange sqref="J8:J39" name="Rango2"/>
    <protectedRange sqref="B8:G39" name="Rango1"/>
    <protectedRange sqref="C4" name="Rango3"/>
  </protectedRanges>
  <autoFilter ref="B7:K39"/>
  <phoneticPr fontId="2" type="noConversion"/>
  <conditionalFormatting sqref="C47">
    <cfRule type="expression" dxfId="16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8:J39">
      <formula1>5</formula1>
    </dataValidation>
    <dataValidation type="whole" operator="lessThan" allowBlank="1" showInputMessage="1" errorTitle="ERROR" error="RECUERDA: El tiempo de lectura máximo es de 60 segundos. Puede ser menos, pero no más." sqref="G8:G39">
      <formula1>86400</formula1>
    </dataValidation>
  </dataValidations>
  <pageMargins left="0.42" right="0.67" top="1" bottom="1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V63"/>
  <sheetViews>
    <sheetView showGridLines="0" topLeftCell="A2" zoomScaleNormal="100" zoomScaleSheetLayoutView="100" workbookViewId="0">
      <pane ySplit="6" topLeftCell="A29" activePane="bottomLeft" state="frozen"/>
      <selection activeCell="A2" sqref="A2"/>
      <selection pane="bottomLeft" activeCell="C35" sqref="C35:E35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21" width="5.42578125" hidden="1" customWidth="1"/>
    <col min="22" max="24" width="0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481</v>
      </c>
      <c r="G4" s="83"/>
      <c r="H4" s="83"/>
      <c r="I4" s="84"/>
      <c r="J4" s="78" t="s">
        <v>49</v>
      </c>
      <c r="K4" s="79" t="s">
        <v>51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13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42</v>
      </c>
      <c r="O6" s="57"/>
      <c r="P6" s="57"/>
      <c r="Q6" s="57"/>
      <c r="R6" s="57"/>
      <c r="S6" s="57"/>
    </row>
    <row r="7" spans="1:22" ht="35.25" customHeight="1" x14ac:dyDescent="0.2">
      <c r="A7" s="68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 t="s">
        <v>43</v>
      </c>
      <c r="Q7" s="46" t="s">
        <v>44</v>
      </c>
      <c r="R7" s="46" t="s">
        <v>45</v>
      </c>
      <c r="S7" s="46" t="s">
        <v>46</v>
      </c>
      <c r="T7" s="46" t="s">
        <v>47</v>
      </c>
      <c r="U7" s="46">
        <v>1</v>
      </c>
    </row>
    <row r="8" spans="1:22" ht="24" x14ac:dyDescent="0.2">
      <c r="A8" s="12">
        <v>1</v>
      </c>
      <c r="B8" s="5"/>
      <c r="C8" s="160" t="s">
        <v>164</v>
      </c>
      <c r="D8" s="135" t="s">
        <v>364</v>
      </c>
      <c r="E8" s="135" t="s">
        <v>376</v>
      </c>
      <c r="F8" s="3"/>
      <c r="G8" s="3"/>
      <c r="H8" s="75" t="str">
        <f t="shared" ref="H8:H39" si="0">IF(G8=0,"",(F8*60)/G8)</f>
        <v/>
      </c>
      <c r="I8" s="54" t="str">
        <f t="shared" ref="I8:I39" si="1">IF(H8="","",H8/140)</f>
        <v/>
      </c>
      <c r="J8" s="3"/>
      <c r="K8" s="6">
        <f t="shared" ref="K8:K39" si="2">J8/6</f>
        <v>0</v>
      </c>
      <c r="N8" s="48" t="str">
        <f t="shared" ref="N8:N39" si="3">IF(I8="","",(IF(I8=0%,0,IF(I8&lt;100%,1,IF(I8=100%,2,IF(I8&gt;100%,3,0))))))</f>
        <v/>
      </c>
      <c r="O8" s="49">
        <f t="shared" ref="O8:O39" si="4">IF(N8=2,IF(J8=0,1,0),IF(N8=3,IF(J8=0,2,0),0))</f>
        <v>0</v>
      </c>
      <c r="P8" s="49">
        <f t="shared" ref="P8:P39" si="5">IF(N8=2,IF(J8=1,1,0),IF(N8=3,IF(J8=1,2,0),0))</f>
        <v>0</v>
      </c>
      <c r="Q8" s="49">
        <f t="shared" ref="Q8:Q39" si="6">IF(N8=2,IF(J8=2,1,0),IF(N8=3,IF(J8=2,2,0),0))</f>
        <v>0</v>
      </c>
      <c r="R8" s="49">
        <f t="shared" ref="R8:R39" si="7">IF(N8=2,IF(J8=3,1,0),IF(N8=3,IF(J8=3,2,0),0))</f>
        <v>0</v>
      </c>
      <c r="S8" s="50">
        <f t="shared" ref="S8:S39" si="8">IF(N8=2,IF(J8=4,1,0),IF(N8=3,IF(J8=4,2,0),0))</f>
        <v>0</v>
      </c>
      <c r="T8" s="50">
        <f t="shared" ref="T8:T39" si="9">IF(N8=2,IF(J8=5,1,0),IF(N8=3,IF(J8=5,2,0),0))</f>
        <v>0</v>
      </c>
      <c r="U8" s="50">
        <f t="shared" ref="U8:U39" si="10">IF(N8=2,IF(J8=6,1,0),IF(N8=3,IF(J8=6,2,0),0))</f>
        <v>0</v>
      </c>
      <c r="V8" t="s">
        <v>34</v>
      </c>
    </row>
    <row r="9" spans="1:22" ht="24" x14ac:dyDescent="0.2">
      <c r="A9" s="12">
        <v>2</v>
      </c>
      <c r="B9" s="5"/>
      <c r="C9" s="160" t="s">
        <v>355</v>
      </c>
      <c r="D9" s="135" t="s">
        <v>365</v>
      </c>
      <c r="E9" s="135" t="s">
        <v>377</v>
      </c>
      <c r="F9" s="3"/>
      <c r="G9" s="3"/>
      <c r="H9" s="75" t="str">
        <f t="shared" si="0"/>
        <v/>
      </c>
      <c r="I9" s="54" t="str">
        <f t="shared" si="1"/>
        <v/>
      </c>
      <c r="J9" s="3"/>
      <c r="K9" s="6">
        <f t="shared" si="2"/>
        <v>0</v>
      </c>
      <c r="N9" s="48" t="str">
        <f t="shared" si="3"/>
        <v/>
      </c>
      <c r="O9" s="49">
        <f t="shared" si="4"/>
        <v>0</v>
      </c>
      <c r="P9" s="49">
        <f t="shared" si="5"/>
        <v>0</v>
      </c>
      <c r="Q9" s="49">
        <f t="shared" si="6"/>
        <v>0</v>
      </c>
      <c r="R9" s="49">
        <f t="shared" si="7"/>
        <v>0</v>
      </c>
      <c r="S9" s="50">
        <f t="shared" si="8"/>
        <v>0</v>
      </c>
      <c r="T9" s="50">
        <f t="shared" si="9"/>
        <v>0</v>
      </c>
      <c r="U9" s="50">
        <f t="shared" si="10"/>
        <v>0</v>
      </c>
      <c r="V9" t="s">
        <v>36</v>
      </c>
    </row>
    <row r="10" spans="1:22" ht="24" x14ac:dyDescent="0.2">
      <c r="A10" s="12">
        <v>3</v>
      </c>
      <c r="B10" s="5"/>
      <c r="C10" s="160" t="s">
        <v>356</v>
      </c>
      <c r="D10" s="135" t="s">
        <v>366</v>
      </c>
      <c r="E10" s="135" t="s">
        <v>378</v>
      </c>
      <c r="F10" s="3"/>
      <c r="G10" s="3"/>
      <c r="H10" s="75" t="str">
        <f t="shared" si="0"/>
        <v/>
      </c>
      <c r="I10" s="54" t="str">
        <f t="shared" si="1"/>
        <v/>
      </c>
      <c r="J10" s="3"/>
      <c r="K10" s="6">
        <f t="shared" si="2"/>
        <v>0</v>
      </c>
      <c r="N10" s="48" t="str">
        <f t="shared" si="3"/>
        <v/>
      </c>
      <c r="O10" s="49">
        <f t="shared" si="4"/>
        <v>0</v>
      </c>
      <c r="P10" s="49">
        <f t="shared" si="5"/>
        <v>0</v>
      </c>
      <c r="Q10" s="49">
        <f t="shared" si="6"/>
        <v>0</v>
      </c>
      <c r="R10" s="49">
        <f t="shared" si="7"/>
        <v>0</v>
      </c>
      <c r="S10" s="50">
        <f t="shared" si="8"/>
        <v>0</v>
      </c>
      <c r="T10" s="50">
        <f t="shared" si="9"/>
        <v>0</v>
      </c>
      <c r="U10" s="50">
        <f t="shared" si="10"/>
        <v>0</v>
      </c>
      <c r="V10" t="s">
        <v>37</v>
      </c>
    </row>
    <row r="11" spans="1:22" x14ac:dyDescent="0.2">
      <c r="A11" s="12">
        <v>4</v>
      </c>
      <c r="B11" s="5"/>
      <c r="C11" s="160" t="s">
        <v>178</v>
      </c>
      <c r="D11" s="135" t="s">
        <v>108</v>
      </c>
      <c r="E11" s="135" t="s">
        <v>379</v>
      </c>
      <c r="F11" s="3"/>
      <c r="G11" s="3"/>
      <c r="H11" s="75" t="str">
        <f t="shared" si="0"/>
        <v/>
      </c>
      <c r="I11" s="54" t="str">
        <f t="shared" si="1"/>
        <v/>
      </c>
      <c r="J11" s="3"/>
      <c r="K11" s="6">
        <f t="shared" si="2"/>
        <v>0</v>
      </c>
      <c r="N11" s="48" t="str">
        <f t="shared" si="3"/>
        <v/>
      </c>
      <c r="O11" s="49">
        <f t="shared" si="4"/>
        <v>0</v>
      </c>
      <c r="P11" s="49">
        <f t="shared" si="5"/>
        <v>0</v>
      </c>
      <c r="Q11" s="49">
        <f t="shared" si="6"/>
        <v>0</v>
      </c>
      <c r="R11" s="49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  <c r="V11" t="s">
        <v>38</v>
      </c>
    </row>
    <row r="12" spans="1:22" ht="24" x14ac:dyDescent="0.2">
      <c r="A12" s="12">
        <v>5</v>
      </c>
      <c r="B12" s="5"/>
      <c r="C12" s="160" t="s">
        <v>83</v>
      </c>
      <c r="D12" s="135" t="s">
        <v>365</v>
      </c>
      <c r="E12" s="135" t="s">
        <v>380</v>
      </c>
      <c r="F12" s="3"/>
      <c r="G12" s="3"/>
      <c r="H12" s="75" t="str">
        <f t="shared" si="0"/>
        <v/>
      </c>
      <c r="I12" s="54" t="str">
        <f t="shared" si="1"/>
        <v/>
      </c>
      <c r="J12" s="3"/>
      <c r="K12" s="6">
        <f t="shared" si="2"/>
        <v>0</v>
      </c>
      <c r="N12" s="48" t="str">
        <f t="shared" si="3"/>
        <v/>
      </c>
      <c r="O12" s="49">
        <f t="shared" si="4"/>
        <v>0</v>
      </c>
      <c r="P12" s="49">
        <f t="shared" si="5"/>
        <v>0</v>
      </c>
      <c r="Q12" s="49">
        <f t="shared" si="6"/>
        <v>0</v>
      </c>
      <c r="R12" s="49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  <c r="V12" t="s">
        <v>39</v>
      </c>
    </row>
    <row r="13" spans="1:22" ht="24" x14ac:dyDescent="0.2">
      <c r="A13" s="12">
        <v>6</v>
      </c>
      <c r="B13" s="5"/>
      <c r="C13" s="160" t="s">
        <v>357</v>
      </c>
      <c r="D13" s="135" t="s">
        <v>158</v>
      </c>
      <c r="E13" s="135" t="s">
        <v>381</v>
      </c>
      <c r="F13" s="3"/>
      <c r="G13" s="3"/>
      <c r="H13" s="75" t="str">
        <f t="shared" si="0"/>
        <v/>
      </c>
      <c r="I13" s="54" t="str">
        <f t="shared" si="1"/>
        <v/>
      </c>
      <c r="J13" s="3"/>
      <c r="K13" s="6">
        <f t="shared" si="2"/>
        <v>0</v>
      </c>
      <c r="N13" s="48" t="str">
        <f t="shared" si="3"/>
        <v/>
      </c>
      <c r="O13" s="49">
        <f t="shared" si="4"/>
        <v>0</v>
      </c>
      <c r="P13" s="49">
        <f t="shared" si="5"/>
        <v>0</v>
      </c>
      <c r="Q13" s="49">
        <f t="shared" si="6"/>
        <v>0</v>
      </c>
      <c r="R13" s="49">
        <f t="shared" si="7"/>
        <v>0</v>
      </c>
      <c r="S13" s="50">
        <f t="shared" si="8"/>
        <v>0</v>
      </c>
      <c r="T13" s="50">
        <f t="shared" si="9"/>
        <v>0</v>
      </c>
      <c r="U13" s="50">
        <f t="shared" si="10"/>
        <v>0</v>
      </c>
      <c r="V13" t="s">
        <v>40</v>
      </c>
    </row>
    <row r="14" spans="1:22" ht="24" x14ac:dyDescent="0.2">
      <c r="A14" s="12">
        <v>7</v>
      </c>
      <c r="B14" s="5"/>
      <c r="C14" s="160" t="s">
        <v>210</v>
      </c>
      <c r="D14" s="135" t="s">
        <v>355</v>
      </c>
      <c r="E14" s="135" t="s">
        <v>382</v>
      </c>
      <c r="F14" s="3"/>
      <c r="G14" s="3"/>
      <c r="H14" s="75" t="str">
        <f t="shared" si="0"/>
        <v/>
      </c>
      <c r="I14" s="54" t="str">
        <f t="shared" si="1"/>
        <v/>
      </c>
      <c r="J14" s="3"/>
      <c r="K14" s="6">
        <f t="shared" si="2"/>
        <v>0</v>
      </c>
      <c r="N14" s="48" t="str">
        <f t="shared" si="3"/>
        <v/>
      </c>
      <c r="O14" s="49">
        <f t="shared" si="4"/>
        <v>0</v>
      </c>
      <c r="P14" s="49">
        <f t="shared" si="5"/>
        <v>0</v>
      </c>
      <c r="Q14" s="49">
        <f t="shared" si="6"/>
        <v>0</v>
      </c>
      <c r="R14" s="49">
        <f t="shared" si="7"/>
        <v>0</v>
      </c>
      <c r="S14" s="50">
        <f t="shared" si="8"/>
        <v>0</v>
      </c>
      <c r="T14" s="50">
        <f t="shared" si="9"/>
        <v>0</v>
      </c>
      <c r="U14" s="50">
        <f t="shared" si="10"/>
        <v>0</v>
      </c>
      <c r="V14" t="s">
        <v>41</v>
      </c>
    </row>
    <row r="15" spans="1:22" ht="24" x14ac:dyDescent="0.2">
      <c r="A15" s="12">
        <v>8</v>
      </c>
      <c r="B15" s="5"/>
      <c r="C15" s="160" t="s">
        <v>358</v>
      </c>
      <c r="D15" s="135" t="s">
        <v>221</v>
      </c>
      <c r="E15" s="135" t="s">
        <v>383</v>
      </c>
      <c r="F15" s="3"/>
      <c r="G15" s="3"/>
      <c r="H15" s="75" t="str">
        <f t="shared" si="0"/>
        <v/>
      </c>
      <c r="I15" s="54" t="str">
        <f t="shared" si="1"/>
        <v/>
      </c>
      <c r="J15" s="3"/>
      <c r="K15" s="6">
        <f t="shared" si="2"/>
        <v>0</v>
      </c>
      <c r="N15" s="48" t="str">
        <f t="shared" si="3"/>
        <v/>
      </c>
      <c r="O15" s="49">
        <f t="shared" si="4"/>
        <v>0</v>
      </c>
      <c r="P15" s="49">
        <f t="shared" si="5"/>
        <v>0</v>
      </c>
      <c r="Q15" s="49">
        <f t="shared" si="6"/>
        <v>0</v>
      </c>
      <c r="R15" s="49">
        <f t="shared" si="7"/>
        <v>0</v>
      </c>
      <c r="S15" s="50">
        <f t="shared" si="8"/>
        <v>0</v>
      </c>
      <c r="T15" s="50">
        <f t="shared" si="9"/>
        <v>0</v>
      </c>
      <c r="U15" s="50">
        <f t="shared" si="10"/>
        <v>0</v>
      </c>
      <c r="V15" t="s">
        <v>35</v>
      </c>
    </row>
    <row r="16" spans="1:22" ht="24" x14ac:dyDescent="0.2">
      <c r="A16" s="12">
        <v>9</v>
      </c>
      <c r="B16" s="5"/>
      <c r="C16" s="160" t="s">
        <v>110</v>
      </c>
      <c r="D16" s="135" t="s">
        <v>367</v>
      </c>
      <c r="E16" s="135" t="s">
        <v>384</v>
      </c>
      <c r="F16" s="3"/>
      <c r="G16" s="3"/>
      <c r="H16" s="75" t="str">
        <f t="shared" si="0"/>
        <v/>
      </c>
      <c r="I16" s="54" t="str">
        <f t="shared" si="1"/>
        <v/>
      </c>
      <c r="J16" s="3"/>
      <c r="K16" s="6">
        <f t="shared" si="2"/>
        <v>0</v>
      </c>
      <c r="N16" s="48" t="str">
        <f t="shared" si="3"/>
        <v/>
      </c>
      <c r="O16" s="49">
        <f t="shared" si="4"/>
        <v>0</v>
      </c>
      <c r="P16" s="49">
        <f t="shared" si="5"/>
        <v>0</v>
      </c>
      <c r="Q16" s="49">
        <f t="shared" si="6"/>
        <v>0</v>
      </c>
      <c r="R16" s="49">
        <f t="shared" si="7"/>
        <v>0</v>
      </c>
      <c r="S16" s="50">
        <f t="shared" si="8"/>
        <v>0</v>
      </c>
      <c r="T16" s="50">
        <f t="shared" si="9"/>
        <v>0</v>
      </c>
      <c r="U16" s="50">
        <f t="shared" si="10"/>
        <v>0</v>
      </c>
    </row>
    <row r="17" spans="1:21" x14ac:dyDescent="0.2">
      <c r="A17" s="12">
        <v>10</v>
      </c>
      <c r="B17" s="5"/>
      <c r="C17" s="160" t="s">
        <v>308</v>
      </c>
      <c r="D17" s="135" t="s">
        <v>368</v>
      </c>
      <c r="E17" s="135" t="s">
        <v>385</v>
      </c>
      <c r="F17" s="3"/>
      <c r="G17" s="3"/>
      <c r="H17" s="75" t="str">
        <f t="shared" si="0"/>
        <v/>
      </c>
      <c r="I17" s="54" t="str">
        <f t="shared" si="1"/>
        <v/>
      </c>
      <c r="J17" s="3"/>
      <c r="K17" s="6">
        <f t="shared" si="2"/>
        <v>0</v>
      </c>
      <c r="N17" s="48" t="str">
        <f t="shared" si="3"/>
        <v/>
      </c>
      <c r="O17" s="49">
        <f t="shared" si="4"/>
        <v>0</v>
      </c>
      <c r="P17" s="49">
        <f t="shared" si="5"/>
        <v>0</v>
      </c>
      <c r="Q17" s="49">
        <f t="shared" si="6"/>
        <v>0</v>
      </c>
      <c r="R17" s="49">
        <f t="shared" si="7"/>
        <v>0</v>
      </c>
      <c r="S17" s="50">
        <f t="shared" si="8"/>
        <v>0</v>
      </c>
      <c r="T17" s="50">
        <f t="shared" si="9"/>
        <v>0</v>
      </c>
      <c r="U17" s="50">
        <f t="shared" si="10"/>
        <v>0</v>
      </c>
    </row>
    <row r="18" spans="1:21" ht="24" x14ac:dyDescent="0.2">
      <c r="A18" s="12">
        <v>11</v>
      </c>
      <c r="B18" s="5"/>
      <c r="C18" s="160" t="s">
        <v>359</v>
      </c>
      <c r="D18" s="135" t="s">
        <v>369</v>
      </c>
      <c r="E18" s="135" t="s">
        <v>386</v>
      </c>
      <c r="F18" s="3"/>
      <c r="G18" s="3"/>
      <c r="H18" s="75" t="str">
        <f t="shared" si="0"/>
        <v/>
      </c>
      <c r="I18" s="54" t="str">
        <f t="shared" si="1"/>
        <v/>
      </c>
      <c r="J18" s="3"/>
      <c r="K18" s="6">
        <f t="shared" si="2"/>
        <v>0</v>
      </c>
      <c r="N18" s="48" t="str">
        <f t="shared" si="3"/>
        <v/>
      </c>
      <c r="O18" s="49">
        <f t="shared" si="4"/>
        <v>0</v>
      </c>
      <c r="P18" s="49">
        <f t="shared" si="5"/>
        <v>0</v>
      </c>
      <c r="Q18" s="49">
        <f t="shared" si="6"/>
        <v>0</v>
      </c>
      <c r="R18" s="49">
        <f t="shared" si="7"/>
        <v>0</v>
      </c>
      <c r="S18" s="50">
        <f t="shared" si="8"/>
        <v>0</v>
      </c>
      <c r="T18" s="50">
        <f t="shared" si="9"/>
        <v>0</v>
      </c>
      <c r="U18" s="50">
        <f t="shared" si="10"/>
        <v>0</v>
      </c>
    </row>
    <row r="19" spans="1:21" x14ac:dyDescent="0.2">
      <c r="A19" s="12">
        <v>12</v>
      </c>
      <c r="B19" s="5"/>
      <c r="C19" s="160" t="s">
        <v>106</v>
      </c>
      <c r="D19" s="135" t="s">
        <v>370</v>
      </c>
      <c r="E19" s="135" t="s">
        <v>387</v>
      </c>
      <c r="F19" s="3"/>
      <c r="G19" s="3"/>
      <c r="H19" s="75" t="str">
        <f t="shared" si="0"/>
        <v/>
      </c>
      <c r="I19" s="54" t="str">
        <f t="shared" si="1"/>
        <v/>
      </c>
      <c r="J19" s="3"/>
      <c r="K19" s="6">
        <f t="shared" si="2"/>
        <v>0</v>
      </c>
      <c r="N19" s="48" t="str">
        <f t="shared" si="3"/>
        <v/>
      </c>
      <c r="O19" s="49">
        <f t="shared" si="4"/>
        <v>0</v>
      </c>
      <c r="P19" s="49">
        <f t="shared" si="5"/>
        <v>0</v>
      </c>
      <c r="Q19" s="49">
        <f t="shared" si="6"/>
        <v>0</v>
      </c>
      <c r="R19" s="49">
        <f t="shared" si="7"/>
        <v>0</v>
      </c>
      <c r="S19" s="50">
        <f t="shared" si="8"/>
        <v>0</v>
      </c>
      <c r="T19" s="50">
        <f t="shared" si="9"/>
        <v>0</v>
      </c>
      <c r="U19" s="50">
        <f t="shared" si="10"/>
        <v>0</v>
      </c>
    </row>
    <row r="20" spans="1:21" ht="24" x14ac:dyDescent="0.2">
      <c r="A20" s="12">
        <v>13</v>
      </c>
      <c r="B20" s="5"/>
      <c r="C20" s="160" t="s">
        <v>277</v>
      </c>
      <c r="D20" s="135" t="s">
        <v>91</v>
      </c>
      <c r="E20" s="135" t="s">
        <v>388</v>
      </c>
      <c r="F20" s="3"/>
      <c r="G20" s="3"/>
      <c r="H20" s="75" t="str">
        <f t="shared" si="0"/>
        <v/>
      </c>
      <c r="I20" s="54" t="str">
        <f t="shared" si="1"/>
        <v/>
      </c>
      <c r="J20" s="3"/>
      <c r="K20" s="6">
        <f t="shared" si="2"/>
        <v>0</v>
      </c>
      <c r="N20" s="48" t="str">
        <f t="shared" si="3"/>
        <v/>
      </c>
      <c r="O20" s="49">
        <f t="shared" si="4"/>
        <v>0</v>
      </c>
      <c r="P20" s="49">
        <f t="shared" si="5"/>
        <v>0</v>
      </c>
      <c r="Q20" s="49">
        <f t="shared" si="6"/>
        <v>0</v>
      </c>
      <c r="R20" s="49">
        <f t="shared" si="7"/>
        <v>0</v>
      </c>
      <c r="S20" s="50">
        <f t="shared" si="8"/>
        <v>0</v>
      </c>
      <c r="T20" s="50">
        <f t="shared" si="9"/>
        <v>0</v>
      </c>
      <c r="U20" s="50">
        <f t="shared" si="10"/>
        <v>0</v>
      </c>
    </row>
    <row r="21" spans="1:21" x14ac:dyDescent="0.2">
      <c r="A21" s="12">
        <v>14</v>
      </c>
      <c r="B21" s="5"/>
      <c r="C21" s="160" t="s">
        <v>91</v>
      </c>
      <c r="D21" s="135" t="s">
        <v>371</v>
      </c>
      <c r="E21" s="135" t="s">
        <v>389</v>
      </c>
      <c r="F21" s="3"/>
      <c r="G21" s="3"/>
      <c r="H21" s="75" t="str">
        <f t="shared" si="0"/>
        <v/>
      </c>
      <c r="I21" s="54" t="str">
        <f t="shared" si="1"/>
        <v/>
      </c>
      <c r="J21" s="3"/>
      <c r="K21" s="6">
        <f t="shared" si="2"/>
        <v>0</v>
      </c>
      <c r="N21" s="48" t="str">
        <f t="shared" si="3"/>
        <v/>
      </c>
      <c r="O21" s="49">
        <f t="shared" si="4"/>
        <v>0</v>
      </c>
      <c r="P21" s="49">
        <f t="shared" si="5"/>
        <v>0</v>
      </c>
      <c r="Q21" s="49">
        <f t="shared" si="6"/>
        <v>0</v>
      </c>
      <c r="R21" s="49">
        <f t="shared" si="7"/>
        <v>0</v>
      </c>
      <c r="S21" s="50">
        <f t="shared" si="8"/>
        <v>0</v>
      </c>
      <c r="T21" s="50">
        <f t="shared" si="9"/>
        <v>0</v>
      </c>
      <c r="U21" s="50">
        <f t="shared" si="10"/>
        <v>0</v>
      </c>
    </row>
    <row r="22" spans="1:21" ht="24" x14ac:dyDescent="0.2">
      <c r="A22" s="12">
        <v>15</v>
      </c>
      <c r="B22" s="5"/>
      <c r="C22" s="160" t="s">
        <v>92</v>
      </c>
      <c r="D22" s="135" t="s">
        <v>81</v>
      </c>
      <c r="E22" s="135" t="s">
        <v>390</v>
      </c>
      <c r="F22" s="3"/>
      <c r="G22" s="3"/>
      <c r="H22" s="75" t="str">
        <f t="shared" si="0"/>
        <v/>
      </c>
      <c r="I22" s="54" t="str">
        <f t="shared" si="1"/>
        <v/>
      </c>
      <c r="J22" s="3"/>
      <c r="K22" s="6">
        <f t="shared" si="2"/>
        <v>0</v>
      </c>
      <c r="N22" s="48" t="str">
        <f t="shared" si="3"/>
        <v/>
      </c>
      <c r="O22" s="49">
        <f t="shared" si="4"/>
        <v>0</v>
      </c>
      <c r="P22" s="49">
        <f t="shared" si="5"/>
        <v>0</v>
      </c>
      <c r="Q22" s="49">
        <f t="shared" si="6"/>
        <v>0</v>
      </c>
      <c r="R22" s="49">
        <f t="shared" si="7"/>
        <v>0</v>
      </c>
      <c r="S22" s="50">
        <f t="shared" si="8"/>
        <v>0</v>
      </c>
      <c r="T22" s="50">
        <f t="shared" si="9"/>
        <v>0</v>
      </c>
      <c r="U22" s="50">
        <f t="shared" si="10"/>
        <v>0</v>
      </c>
    </row>
    <row r="23" spans="1:21" ht="24" x14ac:dyDescent="0.2">
      <c r="A23" s="12">
        <v>16</v>
      </c>
      <c r="B23" s="5"/>
      <c r="C23" s="160" t="s">
        <v>360</v>
      </c>
      <c r="D23" s="135" t="s">
        <v>118</v>
      </c>
      <c r="E23" s="135" t="s">
        <v>391</v>
      </c>
      <c r="F23" s="3"/>
      <c r="G23" s="3"/>
      <c r="H23" s="75" t="str">
        <f t="shared" si="0"/>
        <v/>
      </c>
      <c r="I23" s="54" t="str">
        <f t="shared" si="1"/>
        <v/>
      </c>
      <c r="J23" s="3"/>
      <c r="K23" s="6">
        <f t="shared" si="2"/>
        <v>0</v>
      </c>
      <c r="N23" s="48" t="str">
        <f t="shared" si="3"/>
        <v/>
      </c>
      <c r="O23" s="49">
        <f t="shared" si="4"/>
        <v>0</v>
      </c>
      <c r="P23" s="49">
        <f t="shared" si="5"/>
        <v>0</v>
      </c>
      <c r="Q23" s="49">
        <f t="shared" si="6"/>
        <v>0</v>
      </c>
      <c r="R23" s="49">
        <f t="shared" si="7"/>
        <v>0</v>
      </c>
      <c r="S23" s="50">
        <f t="shared" si="8"/>
        <v>0</v>
      </c>
      <c r="T23" s="50">
        <f t="shared" si="9"/>
        <v>0</v>
      </c>
      <c r="U23" s="50">
        <f t="shared" si="10"/>
        <v>0</v>
      </c>
    </row>
    <row r="24" spans="1:21" x14ac:dyDescent="0.2">
      <c r="A24" s="12">
        <v>17</v>
      </c>
      <c r="B24" s="5"/>
      <c r="C24" s="160" t="s">
        <v>95</v>
      </c>
      <c r="D24" s="135" t="s">
        <v>114</v>
      </c>
      <c r="E24" s="135" t="s">
        <v>392</v>
      </c>
      <c r="F24" s="3"/>
      <c r="G24" s="3"/>
      <c r="H24" s="75" t="str">
        <f t="shared" si="0"/>
        <v/>
      </c>
      <c r="I24" s="54" t="str">
        <f t="shared" si="1"/>
        <v/>
      </c>
      <c r="J24" s="3"/>
      <c r="K24" s="6">
        <f t="shared" si="2"/>
        <v>0</v>
      </c>
      <c r="N24" s="48" t="str">
        <f t="shared" si="3"/>
        <v/>
      </c>
      <c r="O24" s="49">
        <f t="shared" si="4"/>
        <v>0</v>
      </c>
      <c r="P24" s="49">
        <f t="shared" si="5"/>
        <v>0</v>
      </c>
      <c r="Q24" s="49">
        <f t="shared" si="6"/>
        <v>0</v>
      </c>
      <c r="R24" s="49">
        <f t="shared" si="7"/>
        <v>0</v>
      </c>
      <c r="S24" s="50">
        <f t="shared" si="8"/>
        <v>0</v>
      </c>
      <c r="T24" s="50">
        <f t="shared" si="9"/>
        <v>0</v>
      </c>
      <c r="U24" s="50">
        <f t="shared" si="10"/>
        <v>0</v>
      </c>
    </row>
    <row r="25" spans="1:21" ht="36" x14ac:dyDescent="0.2">
      <c r="A25" s="12">
        <v>18</v>
      </c>
      <c r="B25" s="5"/>
      <c r="C25" s="160" t="s">
        <v>112</v>
      </c>
      <c r="D25" s="135" t="s">
        <v>579</v>
      </c>
      <c r="E25" s="135" t="s">
        <v>580</v>
      </c>
      <c r="F25" s="3"/>
      <c r="G25" s="3"/>
      <c r="H25" s="75" t="str">
        <f t="shared" si="0"/>
        <v/>
      </c>
      <c r="I25" s="54" t="str">
        <f t="shared" si="1"/>
        <v/>
      </c>
      <c r="J25" s="3"/>
      <c r="K25" s="6">
        <f t="shared" si="2"/>
        <v>0</v>
      </c>
      <c r="N25" s="48" t="str">
        <f t="shared" si="3"/>
        <v/>
      </c>
      <c r="O25" s="49">
        <f t="shared" si="4"/>
        <v>0</v>
      </c>
      <c r="P25" s="49">
        <f t="shared" si="5"/>
        <v>0</v>
      </c>
      <c r="Q25" s="49">
        <f t="shared" si="6"/>
        <v>0</v>
      </c>
      <c r="R25" s="49">
        <f t="shared" si="7"/>
        <v>0</v>
      </c>
      <c r="S25" s="50">
        <f t="shared" si="8"/>
        <v>0</v>
      </c>
      <c r="T25" s="50">
        <f t="shared" si="9"/>
        <v>0</v>
      </c>
      <c r="U25" s="50">
        <f t="shared" si="10"/>
        <v>0</v>
      </c>
    </row>
    <row r="26" spans="1:21" ht="24" x14ac:dyDescent="0.2">
      <c r="A26" s="12">
        <v>19</v>
      </c>
      <c r="B26" s="5"/>
      <c r="C26" s="160" t="s">
        <v>175</v>
      </c>
      <c r="D26" s="135" t="s">
        <v>106</v>
      </c>
      <c r="E26" s="135" t="s">
        <v>393</v>
      </c>
      <c r="F26" s="3"/>
      <c r="G26" s="3"/>
      <c r="H26" s="75" t="str">
        <f t="shared" si="0"/>
        <v/>
      </c>
      <c r="I26" s="54" t="str">
        <f t="shared" si="1"/>
        <v/>
      </c>
      <c r="J26" s="3"/>
      <c r="K26" s="6">
        <f t="shared" si="2"/>
        <v>0</v>
      </c>
      <c r="N26" s="48" t="str">
        <f t="shared" si="3"/>
        <v/>
      </c>
      <c r="O26" s="49">
        <f t="shared" si="4"/>
        <v>0</v>
      </c>
      <c r="P26" s="49">
        <f t="shared" si="5"/>
        <v>0</v>
      </c>
      <c r="Q26" s="49">
        <f t="shared" si="6"/>
        <v>0</v>
      </c>
      <c r="R26" s="49">
        <f t="shared" si="7"/>
        <v>0</v>
      </c>
      <c r="S26" s="50">
        <f t="shared" si="8"/>
        <v>0</v>
      </c>
      <c r="T26" s="50">
        <f t="shared" si="9"/>
        <v>0</v>
      </c>
      <c r="U26" s="50">
        <f t="shared" si="10"/>
        <v>0</v>
      </c>
    </row>
    <row r="27" spans="1:21" x14ac:dyDescent="0.2">
      <c r="A27" s="12">
        <v>20</v>
      </c>
      <c r="B27" s="5"/>
      <c r="C27" s="160" t="s">
        <v>113</v>
      </c>
      <c r="D27" s="135" t="s">
        <v>372</v>
      </c>
      <c r="E27" s="135" t="s">
        <v>394</v>
      </c>
      <c r="F27" s="3"/>
      <c r="G27" s="3"/>
      <c r="H27" s="75" t="str">
        <f t="shared" si="0"/>
        <v/>
      </c>
      <c r="I27" s="54" t="str">
        <f t="shared" si="1"/>
        <v/>
      </c>
      <c r="J27" s="3"/>
      <c r="K27" s="6">
        <f t="shared" si="2"/>
        <v>0</v>
      </c>
      <c r="N27" s="48" t="str">
        <f t="shared" si="3"/>
        <v/>
      </c>
      <c r="O27" s="49">
        <f t="shared" si="4"/>
        <v>0</v>
      </c>
      <c r="P27" s="49">
        <f t="shared" si="5"/>
        <v>0</v>
      </c>
      <c r="Q27" s="49">
        <f t="shared" si="6"/>
        <v>0</v>
      </c>
      <c r="R27" s="49">
        <f t="shared" si="7"/>
        <v>0</v>
      </c>
      <c r="S27" s="50">
        <f t="shared" si="8"/>
        <v>0</v>
      </c>
      <c r="T27" s="50">
        <f t="shared" si="9"/>
        <v>0</v>
      </c>
      <c r="U27" s="50">
        <f t="shared" si="10"/>
        <v>0</v>
      </c>
    </row>
    <row r="28" spans="1:21" x14ac:dyDescent="0.2">
      <c r="A28" s="12">
        <v>21</v>
      </c>
      <c r="B28" s="5"/>
      <c r="C28" s="160" t="s">
        <v>117</v>
      </c>
      <c r="D28" s="135" t="s">
        <v>373</v>
      </c>
      <c r="E28" s="135" t="s">
        <v>395</v>
      </c>
      <c r="F28" s="3"/>
      <c r="G28" s="3"/>
      <c r="H28" s="75" t="str">
        <f t="shared" si="0"/>
        <v/>
      </c>
      <c r="I28" s="54" t="str">
        <f t="shared" si="1"/>
        <v/>
      </c>
      <c r="J28" s="3"/>
      <c r="K28" s="6">
        <f t="shared" si="2"/>
        <v>0</v>
      </c>
      <c r="N28" s="48" t="str">
        <f t="shared" si="3"/>
        <v/>
      </c>
      <c r="O28" s="49">
        <f t="shared" si="4"/>
        <v>0</v>
      </c>
      <c r="P28" s="49">
        <f t="shared" si="5"/>
        <v>0</v>
      </c>
      <c r="Q28" s="49">
        <f t="shared" si="6"/>
        <v>0</v>
      </c>
      <c r="R28" s="49">
        <f t="shared" si="7"/>
        <v>0</v>
      </c>
      <c r="S28" s="50">
        <f t="shared" si="8"/>
        <v>0</v>
      </c>
      <c r="T28" s="50">
        <f t="shared" si="9"/>
        <v>0</v>
      </c>
      <c r="U28" s="50">
        <f t="shared" si="10"/>
        <v>0</v>
      </c>
    </row>
    <row r="29" spans="1:21" ht="24" x14ac:dyDescent="0.2">
      <c r="A29" s="12">
        <v>22</v>
      </c>
      <c r="B29" s="5"/>
      <c r="C29" s="160" t="s">
        <v>98</v>
      </c>
      <c r="D29" s="135" t="s">
        <v>374</v>
      </c>
      <c r="E29" s="135" t="s">
        <v>396</v>
      </c>
      <c r="F29" s="3"/>
      <c r="G29" s="3"/>
      <c r="H29" s="75" t="str">
        <f t="shared" si="0"/>
        <v/>
      </c>
      <c r="I29" s="54" t="str">
        <f t="shared" si="1"/>
        <v/>
      </c>
      <c r="J29" s="3"/>
      <c r="K29" s="6">
        <f t="shared" si="2"/>
        <v>0</v>
      </c>
      <c r="N29" s="48" t="str">
        <f t="shared" si="3"/>
        <v/>
      </c>
      <c r="O29" s="49">
        <f t="shared" si="4"/>
        <v>0</v>
      </c>
      <c r="P29" s="49">
        <f t="shared" si="5"/>
        <v>0</v>
      </c>
      <c r="Q29" s="49">
        <f t="shared" si="6"/>
        <v>0</v>
      </c>
      <c r="R29" s="49">
        <f t="shared" si="7"/>
        <v>0</v>
      </c>
      <c r="S29" s="50">
        <f t="shared" si="8"/>
        <v>0</v>
      </c>
      <c r="T29" s="50">
        <f t="shared" si="9"/>
        <v>0</v>
      </c>
      <c r="U29" s="50">
        <f t="shared" si="10"/>
        <v>0</v>
      </c>
    </row>
    <row r="30" spans="1:21" ht="24" x14ac:dyDescent="0.2">
      <c r="A30" s="12">
        <v>23</v>
      </c>
      <c r="B30" s="5"/>
      <c r="C30" s="160" t="s">
        <v>156</v>
      </c>
      <c r="D30" s="135" t="s">
        <v>375</v>
      </c>
      <c r="E30" s="135" t="s">
        <v>397</v>
      </c>
      <c r="F30" s="3"/>
      <c r="G30" s="3"/>
      <c r="H30" s="75" t="str">
        <f t="shared" si="0"/>
        <v/>
      </c>
      <c r="I30" s="54" t="str">
        <f t="shared" si="1"/>
        <v/>
      </c>
      <c r="J30" s="3"/>
      <c r="K30" s="6">
        <f t="shared" si="2"/>
        <v>0</v>
      </c>
      <c r="N30" s="48" t="str">
        <f t="shared" si="3"/>
        <v/>
      </c>
      <c r="O30" s="49">
        <f t="shared" si="4"/>
        <v>0</v>
      </c>
      <c r="P30" s="49">
        <f t="shared" si="5"/>
        <v>0</v>
      </c>
      <c r="Q30" s="49">
        <f t="shared" si="6"/>
        <v>0</v>
      </c>
      <c r="R30" s="49">
        <f t="shared" si="7"/>
        <v>0</v>
      </c>
      <c r="S30" s="50">
        <f t="shared" si="8"/>
        <v>0</v>
      </c>
      <c r="T30" s="50">
        <f t="shared" si="9"/>
        <v>0</v>
      </c>
      <c r="U30" s="50">
        <f t="shared" si="10"/>
        <v>0</v>
      </c>
    </row>
    <row r="31" spans="1:21" ht="24" x14ac:dyDescent="0.2">
      <c r="A31" s="12">
        <v>24</v>
      </c>
      <c r="B31" s="5"/>
      <c r="C31" s="141" t="s">
        <v>99</v>
      </c>
      <c r="D31" s="135" t="s">
        <v>113</v>
      </c>
      <c r="E31" s="135" t="s">
        <v>398</v>
      </c>
      <c r="F31" s="3"/>
      <c r="G31" s="3"/>
      <c r="H31" s="75" t="str">
        <f t="shared" si="0"/>
        <v/>
      </c>
      <c r="I31" s="54" t="str">
        <f t="shared" si="1"/>
        <v/>
      </c>
      <c r="J31" s="3"/>
      <c r="K31" s="6">
        <f t="shared" si="2"/>
        <v>0</v>
      </c>
      <c r="N31" s="48" t="str">
        <f t="shared" si="3"/>
        <v/>
      </c>
      <c r="O31" s="49">
        <f t="shared" si="4"/>
        <v>0</v>
      </c>
      <c r="P31" s="49">
        <f t="shared" si="5"/>
        <v>0</v>
      </c>
      <c r="Q31" s="49">
        <f t="shared" si="6"/>
        <v>0</v>
      </c>
      <c r="R31" s="49">
        <f t="shared" si="7"/>
        <v>0</v>
      </c>
      <c r="S31" s="50">
        <f t="shared" si="8"/>
        <v>0</v>
      </c>
      <c r="T31" s="50">
        <f t="shared" si="9"/>
        <v>0</v>
      </c>
      <c r="U31" s="50">
        <f t="shared" si="10"/>
        <v>0</v>
      </c>
    </row>
    <row r="32" spans="1:21" ht="15" x14ac:dyDescent="0.2">
      <c r="A32" s="12">
        <v>25</v>
      </c>
      <c r="B32" s="5"/>
      <c r="C32" s="141" t="s">
        <v>361</v>
      </c>
      <c r="D32" s="135" t="s">
        <v>173</v>
      </c>
      <c r="E32" s="135" t="s">
        <v>399</v>
      </c>
      <c r="F32" s="3"/>
      <c r="G32" s="3"/>
      <c r="H32" s="75" t="str">
        <f t="shared" si="0"/>
        <v/>
      </c>
      <c r="I32" s="54" t="str">
        <f t="shared" si="1"/>
        <v/>
      </c>
      <c r="J32" s="3"/>
      <c r="K32" s="6">
        <f t="shared" si="2"/>
        <v>0</v>
      </c>
      <c r="N32" s="48" t="str">
        <f t="shared" si="3"/>
        <v/>
      </c>
      <c r="O32" s="49">
        <f t="shared" si="4"/>
        <v>0</v>
      </c>
      <c r="P32" s="49">
        <f t="shared" si="5"/>
        <v>0</v>
      </c>
      <c r="Q32" s="49">
        <f t="shared" si="6"/>
        <v>0</v>
      </c>
      <c r="R32" s="49">
        <f t="shared" si="7"/>
        <v>0</v>
      </c>
      <c r="S32" s="50">
        <f t="shared" si="8"/>
        <v>0</v>
      </c>
      <c r="T32" s="50">
        <f t="shared" si="9"/>
        <v>0</v>
      </c>
      <c r="U32" s="50">
        <f t="shared" si="10"/>
        <v>0</v>
      </c>
    </row>
    <row r="33" spans="1:21" ht="24" x14ac:dyDescent="0.2">
      <c r="A33" s="12">
        <v>26</v>
      </c>
      <c r="B33" s="5"/>
      <c r="C33" s="141" t="s">
        <v>362</v>
      </c>
      <c r="D33" s="135" t="s">
        <v>113</v>
      </c>
      <c r="E33" s="135" t="s">
        <v>400</v>
      </c>
      <c r="F33" s="3"/>
      <c r="G33" s="3"/>
      <c r="H33" s="75" t="str">
        <f t="shared" si="0"/>
        <v/>
      </c>
      <c r="I33" s="54" t="str">
        <f t="shared" si="1"/>
        <v/>
      </c>
      <c r="J33" s="3"/>
      <c r="K33" s="6">
        <f t="shared" si="2"/>
        <v>0</v>
      </c>
      <c r="N33" s="48" t="str">
        <f t="shared" si="3"/>
        <v/>
      </c>
      <c r="O33" s="49">
        <f t="shared" si="4"/>
        <v>0</v>
      </c>
      <c r="P33" s="49">
        <f t="shared" si="5"/>
        <v>0</v>
      </c>
      <c r="Q33" s="49">
        <f t="shared" si="6"/>
        <v>0</v>
      </c>
      <c r="R33" s="49">
        <f t="shared" si="7"/>
        <v>0</v>
      </c>
      <c r="S33" s="50">
        <f t="shared" si="8"/>
        <v>0</v>
      </c>
      <c r="T33" s="50">
        <f t="shared" si="9"/>
        <v>0</v>
      </c>
      <c r="U33" s="50">
        <f t="shared" si="10"/>
        <v>0</v>
      </c>
    </row>
    <row r="34" spans="1:21" ht="24" x14ac:dyDescent="0.2">
      <c r="A34" s="12">
        <v>27</v>
      </c>
      <c r="B34" s="5"/>
      <c r="C34" s="141" t="s">
        <v>363</v>
      </c>
      <c r="D34" s="135" t="s">
        <v>308</v>
      </c>
      <c r="E34" s="135" t="s">
        <v>401</v>
      </c>
      <c r="F34" s="3"/>
      <c r="G34" s="3"/>
      <c r="H34" s="75" t="str">
        <f t="shared" si="0"/>
        <v/>
      </c>
      <c r="I34" s="54" t="str">
        <f t="shared" si="1"/>
        <v/>
      </c>
      <c r="J34" s="3"/>
      <c r="K34" s="6">
        <f t="shared" si="2"/>
        <v>0</v>
      </c>
      <c r="N34" s="48" t="str">
        <f t="shared" si="3"/>
        <v/>
      </c>
      <c r="O34" s="49">
        <f t="shared" si="4"/>
        <v>0</v>
      </c>
      <c r="P34" s="49">
        <f t="shared" si="5"/>
        <v>0</v>
      </c>
      <c r="Q34" s="49">
        <f t="shared" si="6"/>
        <v>0</v>
      </c>
      <c r="R34" s="49">
        <f t="shared" si="7"/>
        <v>0</v>
      </c>
      <c r="S34" s="50">
        <f t="shared" si="8"/>
        <v>0</v>
      </c>
      <c r="T34" s="50">
        <f t="shared" si="9"/>
        <v>0</v>
      </c>
      <c r="U34" s="50">
        <f t="shared" si="10"/>
        <v>0</v>
      </c>
    </row>
    <row r="35" spans="1:21" ht="24" x14ac:dyDescent="0.2">
      <c r="A35" s="12">
        <v>28</v>
      </c>
      <c r="B35" s="5"/>
      <c r="C35" s="141" t="s">
        <v>325</v>
      </c>
      <c r="D35" s="135" t="s">
        <v>98</v>
      </c>
      <c r="E35" s="135" t="s">
        <v>426</v>
      </c>
      <c r="F35" s="3"/>
      <c r="G35" s="3"/>
      <c r="H35" s="75" t="str">
        <f t="shared" si="0"/>
        <v/>
      </c>
      <c r="I35" s="54" t="str">
        <f t="shared" si="1"/>
        <v/>
      </c>
      <c r="J35" s="3"/>
      <c r="K35" s="6">
        <f t="shared" si="2"/>
        <v>0</v>
      </c>
      <c r="N35" s="48" t="str">
        <f t="shared" si="3"/>
        <v/>
      </c>
      <c r="O35" s="49">
        <f t="shared" si="4"/>
        <v>0</v>
      </c>
      <c r="P35" s="49">
        <f t="shared" si="5"/>
        <v>0</v>
      </c>
      <c r="Q35" s="49">
        <f t="shared" si="6"/>
        <v>0</v>
      </c>
      <c r="R35" s="49">
        <f t="shared" si="7"/>
        <v>0</v>
      </c>
      <c r="S35" s="50">
        <f t="shared" si="8"/>
        <v>0</v>
      </c>
      <c r="T35" s="50">
        <f t="shared" si="9"/>
        <v>0</v>
      </c>
      <c r="U35" s="50">
        <f t="shared" si="10"/>
        <v>0</v>
      </c>
    </row>
    <row r="36" spans="1:21" x14ac:dyDescent="0.2">
      <c r="A36" s="12">
        <v>29</v>
      </c>
      <c r="B36" s="5"/>
      <c r="C36" s="135"/>
      <c r="D36" s="135"/>
      <c r="E36" s="135"/>
      <c r="F36" s="3"/>
      <c r="G36" s="3"/>
      <c r="H36" s="75" t="str">
        <f t="shared" si="0"/>
        <v/>
      </c>
      <c r="I36" s="54" t="str">
        <f t="shared" si="1"/>
        <v/>
      </c>
      <c r="J36" s="3"/>
      <c r="K36" s="6">
        <f t="shared" si="2"/>
        <v>0</v>
      </c>
      <c r="N36" s="48" t="str">
        <f t="shared" si="3"/>
        <v/>
      </c>
      <c r="O36" s="49">
        <f t="shared" si="4"/>
        <v>0</v>
      </c>
      <c r="P36" s="49">
        <f t="shared" si="5"/>
        <v>0</v>
      </c>
      <c r="Q36" s="49">
        <f t="shared" si="6"/>
        <v>0</v>
      </c>
      <c r="R36" s="49">
        <f t="shared" si="7"/>
        <v>0</v>
      </c>
      <c r="S36" s="50">
        <f t="shared" si="8"/>
        <v>0</v>
      </c>
      <c r="T36" s="50">
        <f t="shared" si="9"/>
        <v>0</v>
      </c>
      <c r="U36" s="50">
        <f t="shared" si="10"/>
        <v>0</v>
      </c>
    </row>
    <row r="37" spans="1:21" x14ac:dyDescent="0.2">
      <c r="A37" s="12">
        <v>30</v>
      </c>
      <c r="B37" s="5"/>
      <c r="C37" s="135"/>
      <c r="D37" s="135"/>
      <c r="E37" s="135"/>
      <c r="F37" s="3"/>
      <c r="G37" s="3"/>
      <c r="H37" s="75" t="str">
        <f t="shared" si="0"/>
        <v/>
      </c>
      <c r="I37" s="54" t="str">
        <f t="shared" si="1"/>
        <v/>
      </c>
      <c r="J37" s="3"/>
      <c r="K37" s="6">
        <f t="shared" si="2"/>
        <v>0</v>
      </c>
      <c r="N37" s="48" t="str">
        <f t="shared" si="3"/>
        <v/>
      </c>
      <c r="O37" s="49">
        <f t="shared" si="4"/>
        <v>0</v>
      </c>
      <c r="P37" s="49">
        <f t="shared" si="5"/>
        <v>0</v>
      </c>
      <c r="Q37" s="49">
        <f t="shared" si="6"/>
        <v>0</v>
      </c>
      <c r="R37" s="49">
        <f t="shared" si="7"/>
        <v>0</v>
      </c>
      <c r="S37" s="50">
        <f t="shared" si="8"/>
        <v>0</v>
      </c>
      <c r="T37" s="50">
        <f t="shared" si="9"/>
        <v>0</v>
      </c>
      <c r="U37" s="50">
        <f t="shared" si="10"/>
        <v>0</v>
      </c>
    </row>
    <row r="38" spans="1:21" x14ac:dyDescent="0.2">
      <c r="A38" s="12">
        <v>31</v>
      </c>
      <c r="B38" s="5"/>
      <c r="C38" s="135"/>
      <c r="D38" s="135"/>
      <c r="E38" s="135"/>
      <c r="F38" s="3"/>
      <c r="G38" s="3"/>
      <c r="H38" s="75" t="str">
        <f t="shared" si="0"/>
        <v/>
      </c>
      <c r="I38" s="54" t="str">
        <f t="shared" si="1"/>
        <v/>
      </c>
      <c r="J38" s="3"/>
      <c r="K38" s="6">
        <f t="shared" si="2"/>
        <v>0</v>
      </c>
      <c r="N38" s="48" t="str">
        <f t="shared" si="3"/>
        <v/>
      </c>
      <c r="O38" s="49">
        <f t="shared" si="4"/>
        <v>0</v>
      </c>
      <c r="P38" s="49">
        <f t="shared" si="5"/>
        <v>0</v>
      </c>
      <c r="Q38" s="49">
        <f t="shared" si="6"/>
        <v>0</v>
      </c>
      <c r="R38" s="49">
        <f t="shared" si="7"/>
        <v>0</v>
      </c>
      <c r="S38" s="50">
        <f t="shared" si="8"/>
        <v>0</v>
      </c>
      <c r="T38" s="50">
        <f t="shared" si="9"/>
        <v>0</v>
      </c>
      <c r="U38" s="50">
        <f t="shared" si="10"/>
        <v>0</v>
      </c>
    </row>
    <row r="39" spans="1:21" ht="13.5" thickBot="1" x14ac:dyDescent="0.25">
      <c r="A39" s="12">
        <v>32</v>
      </c>
      <c r="B39" s="7"/>
      <c r="C39" s="135"/>
      <c r="D39" s="135"/>
      <c r="E39" s="135"/>
      <c r="F39" s="8"/>
      <c r="G39" s="8"/>
      <c r="H39" s="76" t="str">
        <f t="shared" si="0"/>
        <v/>
      </c>
      <c r="I39" s="58" t="str">
        <f t="shared" si="1"/>
        <v/>
      </c>
      <c r="J39" s="8"/>
      <c r="K39" s="9">
        <f t="shared" si="2"/>
        <v>0</v>
      </c>
      <c r="N39" s="51" t="str">
        <f t="shared" si="3"/>
        <v/>
      </c>
      <c r="O39" s="52">
        <f t="shared" si="4"/>
        <v>0</v>
      </c>
      <c r="P39" s="52">
        <f t="shared" si="5"/>
        <v>0</v>
      </c>
      <c r="Q39" s="52">
        <f t="shared" si="6"/>
        <v>0</v>
      </c>
      <c r="R39" s="52">
        <f t="shared" si="7"/>
        <v>0</v>
      </c>
      <c r="S39" s="53">
        <f t="shared" si="8"/>
        <v>0</v>
      </c>
      <c r="T39" s="50">
        <f t="shared" si="9"/>
        <v>0</v>
      </c>
      <c r="U39" s="50">
        <f t="shared" si="10"/>
        <v>0</v>
      </c>
    </row>
    <row r="40" spans="1:21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21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21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21" x14ac:dyDescent="0.2">
      <c r="A43" s="2"/>
      <c r="B43" s="2"/>
      <c r="C43" s="24"/>
      <c r="D43" s="25"/>
      <c r="E43" s="70"/>
      <c r="F43" s="26" t="s">
        <v>20</v>
      </c>
      <c r="G43" s="27"/>
      <c r="H43" s="27"/>
      <c r="I43" s="27"/>
      <c r="J43" s="70"/>
      <c r="K43" s="71"/>
    </row>
    <row r="44" spans="1:21" x14ac:dyDescent="0.2">
      <c r="A44" s="2"/>
      <c r="B44" s="2"/>
      <c r="C44" s="29"/>
      <c r="D44" s="18"/>
      <c r="E44" s="18"/>
      <c r="F44" s="18"/>
      <c r="G44" s="19"/>
      <c r="H44" s="19"/>
      <c r="I44" s="19"/>
      <c r="J44" s="13"/>
      <c r="K44" s="72"/>
    </row>
    <row r="45" spans="1:21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19"/>
      <c r="J45" s="13"/>
      <c r="K45" s="72"/>
    </row>
    <row r="46" spans="1:21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19"/>
      <c r="J46" s="13"/>
      <c r="K46" s="72"/>
    </row>
    <row r="47" spans="1:21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19"/>
      <c r="J47" s="13"/>
      <c r="K47" s="72"/>
    </row>
    <row r="48" spans="1:21" x14ac:dyDescent="0.2">
      <c r="A48" s="2"/>
      <c r="B48" s="2"/>
      <c r="C48" s="32"/>
      <c r="D48" s="21"/>
      <c r="E48" s="20"/>
      <c r="F48" s="20"/>
      <c r="G48" s="20"/>
      <c r="H48" s="20"/>
      <c r="I48" s="19"/>
      <c r="J48" s="13"/>
      <c r="K48" s="72"/>
    </row>
    <row r="49" spans="1:11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23"/>
      <c r="J49" s="12"/>
      <c r="K49" s="72"/>
    </row>
    <row r="50" spans="1:11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20"/>
      <c r="J50" s="13"/>
      <c r="K50" s="72"/>
    </row>
    <row r="51" spans="1:11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20"/>
      <c r="J51" s="13"/>
      <c r="K51" s="72"/>
    </row>
    <row r="52" spans="1:11" x14ac:dyDescent="0.2">
      <c r="A52" s="2"/>
      <c r="B52" s="2"/>
      <c r="C52" s="31" t="s">
        <v>24</v>
      </c>
      <c r="D52" s="20"/>
      <c r="E52" s="16">
        <v>0</v>
      </c>
      <c r="F52" s="16" t="s">
        <v>43</v>
      </c>
      <c r="G52" s="16" t="s">
        <v>44</v>
      </c>
      <c r="H52" s="16" t="s">
        <v>45</v>
      </c>
      <c r="I52" s="16" t="s">
        <v>46</v>
      </c>
      <c r="J52" s="16" t="s">
        <v>47</v>
      </c>
      <c r="K52" s="36">
        <v>1</v>
      </c>
    </row>
    <row r="53" spans="1:11" x14ac:dyDescent="0.2">
      <c r="B53" s="44"/>
      <c r="C53" s="5">
        <f>COUNTIF(I8:I39,"=100%")</f>
        <v>0</v>
      </c>
      <c r="D53" s="20"/>
      <c r="E53" s="3">
        <f t="shared" ref="E53:K53" si="11">COUNTIF(O8:O39,1)</f>
        <v>0</v>
      </c>
      <c r="F53" s="3">
        <f t="shared" si="11"/>
        <v>0</v>
      </c>
      <c r="G53" s="3">
        <f t="shared" si="11"/>
        <v>0</v>
      </c>
      <c r="H53" s="69">
        <f t="shared" si="11"/>
        <v>0</v>
      </c>
      <c r="I53" s="3">
        <f t="shared" si="11"/>
        <v>0</v>
      </c>
      <c r="J53" s="3">
        <f t="shared" si="11"/>
        <v>0</v>
      </c>
      <c r="K53" s="37">
        <f t="shared" si="11"/>
        <v>0</v>
      </c>
    </row>
    <row r="54" spans="1:11" x14ac:dyDescent="0.2">
      <c r="C54" s="32"/>
      <c r="D54" s="20"/>
      <c r="E54" s="22" t="s">
        <v>27</v>
      </c>
      <c r="F54" s="13"/>
      <c r="G54" s="21"/>
      <c r="H54" s="23"/>
      <c r="I54" s="23"/>
      <c r="J54" s="13"/>
      <c r="K54" s="72"/>
    </row>
    <row r="55" spans="1:11" x14ac:dyDescent="0.2">
      <c r="C55" s="31" t="s">
        <v>23</v>
      </c>
      <c r="D55" s="20"/>
      <c r="E55" s="16">
        <v>0</v>
      </c>
      <c r="F55" s="16" t="s">
        <v>43</v>
      </c>
      <c r="G55" s="16" t="s">
        <v>44</v>
      </c>
      <c r="H55" s="16" t="s">
        <v>45</v>
      </c>
      <c r="I55" s="16" t="s">
        <v>46</v>
      </c>
      <c r="J55" s="16" t="s">
        <v>47</v>
      </c>
      <c r="K55" s="36">
        <v>1</v>
      </c>
    </row>
    <row r="56" spans="1:11" x14ac:dyDescent="0.2">
      <c r="C56" s="5">
        <f>COUNTIF(I8:I39,"&gt;100%")</f>
        <v>0</v>
      </c>
      <c r="D56" s="20"/>
      <c r="E56" s="3">
        <f t="shared" ref="E56:K56" si="12">COUNTIF(O8:O39,2)</f>
        <v>0</v>
      </c>
      <c r="F56" s="3">
        <f t="shared" si="12"/>
        <v>0</v>
      </c>
      <c r="G56" s="3">
        <f t="shared" si="12"/>
        <v>0</v>
      </c>
      <c r="H56" s="69">
        <f t="shared" si="12"/>
        <v>0</v>
      </c>
      <c r="I56" s="3">
        <f t="shared" si="12"/>
        <v>0</v>
      </c>
      <c r="J56" s="3">
        <f t="shared" si="12"/>
        <v>0</v>
      </c>
      <c r="K56" s="37">
        <f t="shared" si="12"/>
        <v>0</v>
      </c>
    </row>
    <row r="57" spans="1:11" x14ac:dyDescent="0.2">
      <c r="C57" s="39"/>
      <c r="D57" s="23"/>
      <c r="E57" s="23"/>
      <c r="F57" s="23"/>
      <c r="G57" s="20"/>
      <c r="H57" s="20"/>
      <c r="I57" s="20"/>
      <c r="J57" s="13"/>
      <c r="K57" s="72"/>
    </row>
    <row r="58" spans="1:11" ht="13.5" thickBot="1" x14ac:dyDescent="0.25">
      <c r="C58" s="40"/>
      <c r="D58" s="41"/>
      <c r="E58" s="41"/>
      <c r="F58" s="41"/>
      <c r="G58" s="42"/>
      <c r="H58" s="42"/>
      <c r="I58" s="42"/>
      <c r="J58" s="73"/>
      <c r="K58" s="74"/>
    </row>
    <row r="59" spans="1:11" x14ac:dyDescent="0.2">
      <c r="C59" s="12"/>
      <c r="D59" s="12"/>
      <c r="E59" s="12"/>
      <c r="F59" s="12"/>
    </row>
    <row r="60" spans="1:11" x14ac:dyDescent="0.2">
      <c r="C60" s="12"/>
      <c r="D60" s="12"/>
      <c r="E60" s="12"/>
      <c r="F60" s="12"/>
    </row>
    <row r="61" spans="1:11" x14ac:dyDescent="0.2">
      <c r="C61" s="12"/>
      <c r="D61" s="12"/>
      <c r="E61" s="12"/>
      <c r="F61" s="12"/>
    </row>
    <row r="62" spans="1:11" x14ac:dyDescent="0.2">
      <c r="C62" s="12"/>
      <c r="D62" s="12"/>
      <c r="E62" s="12"/>
      <c r="F62" s="12"/>
    </row>
    <row r="63" spans="1:11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C4" name="Rango3"/>
    <protectedRange sqref="B8:G39" name="Rango1"/>
    <protectedRange sqref="J8:J39" name="Rango2"/>
    <protectedRange sqref="F4" name="Rango4"/>
  </protectedRanges>
  <autoFilter ref="B7:K7"/>
  <phoneticPr fontId="2" type="noConversion"/>
  <conditionalFormatting sqref="C47">
    <cfRule type="expression" dxfId="7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9:J39">
      <formula1>7</formula1>
    </dataValidation>
    <dataValidation type="whole" operator="lessThan" allowBlank="1" showInputMessage="1" showErrorMessage="1" errorTitle="ERROR" error="No pueden ser más de 6 preguntas. Lee las pautas de la medición de la lectura comprensiva." sqref="J8">
      <formula1>7</formula1>
    </dataValidation>
  </dataValidations>
  <pageMargins left="0.75" right="0.75" top="0.17" bottom="0.15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V63"/>
  <sheetViews>
    <sheetView showGridLines="0" topLeftCell="A2" zoomScaleNormal="100" zoomScaleSheetLayoutView="100" workbookViewId="0">
      <pane ySplit="6" topLeftCell="A23" activePane="bottomLeft" state="frozen"/>
      <selection activeCell="A2" sqref="A2"/>
      <selection pane="bottomLeft" activeCell="C33" sqref="C33:F33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21" width="5.42578125" hidden="1" customWidth="1"/>
    <col min="22" max="24" width="0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490</v>
      </c>
      <c r="G4" s="83"/>
      <c r="H4" s="83"/>
      <c r="I4" s="84"/>
      <c r="J4" s="78" t="s">
        <v>49</v>
      </c>
      <c r="K4" s="79" t="s">
        <v>52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7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42</v>
      </c>
      <c r="O6" s="57"/>
      <c r="P6" s="57"/>
      <c r="Q6" s="57"/>
      <c r="R6" s="57"/>
      <c r="S6" s="57"/>
    </row>
    <row r="7" spans="1:22" ht="35.25" customHeight="1" x14ac:dyDescent="0.2">
      <c r="A7" s="68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 t="s">
        <v>43</v>
      </c>
      <c r="Q7" s="46" t="s">
        <v>44</v>
      </c>
      <c r="R7" s="46" t="s">
        <v>45</v>
      </c>
      <c r="S7" s="46" t="s">
        <v>46</v>
      </c>
      <c r="T7" s="46" t="s">
        <v>47</v>
      </c>
      <c r="U7" s="46">
        <v>1</v>
      </c>
    </row>
    <row r="8" spans="1:22" x14ac:dyDescent="0.2">
      <c r="A8" s="12">
        <v>1</v>
      </c>
      <c r="B8" s="5"/>
      <c r="C8" s="160" t="s">
        <v>164</v>
      </c>
      <c r="D8" s="136" t="s">
        <v>182</v>
      </c>
      <c r="E8" s="136" t="s">
        <v>415</v>
      </c>
      <c r="F8" s="3"/>
      <c r="G8" s="3"/>
      <c r="H8" s="75" t="str">
        <f t="shared" ref="H8:H39" si="0">IF(G8=0,"",(F8*60)/G8)</f>
        <v/>
      </c>
      <c r="I8" s="54" t="str">
        <f>IF(H8="","",H8/170)</f>
        <v/>
      </c>
      <c r="J8" s="3"/>
      <c r="K8" s="6">
        <f t="shared" ref="K8:K39" si="1">J8/6</f>
        <v>0</v>
      </c>
      <c r="N8" s="48" t="str">
        <f t="shared" ref="N8:N39" si="2">IF(I8="","",(IF(I8=0%,0,IF(I8&lt;100%,1,IF(I8=100%,2,IF(I8&gt;100%,3,0))))))</f>
        <v/>
      </c>
      <c r="O8" s="49">
        <f t="shared" ref="O8:O39" si="3">IF(N8=2,IF(J8=0,1,0),IF(N8=3,IF(J8=0,2,0),0))</f>
        <v>0</v>
      </c>
      <c r="P8" s="49">
        <f t="shared" ref="P8:P39" si="4">IF(N8=2,IF(J8=1,1,0),IF(N8=3,IF(J8=1,2,0),0))</f>
        <v>0</v>
      </c>
      <c r="Q8" s="49">
        <f t="shared" ref="Q8:Q39" si="5">IF(N8=2,IF(J8=2,1,0),IF(N8=3,IF(J8=2,2,0),0))</f>
        <v>0</v>
      </c>
      <c r="R8" s="49">
        <f t="shared" ref="R8:R39" si="6">IF(N8=2,IF(J8=3,1,0),IF(N8=3,IF(J8=3,2,0),0))</f>
        <v>0</v>
      </c>
      <c r="S8" s="50">
        <f t="shared" ref="S8:S39" si="7">IF(N8=2,IF(J8=4,1,0),IF(N8=3,IF(J8=4,2,0),0))</f>
        <v>0</v>
      </c>
      <c r="T8" s="50">
        <f t="shared" ref="T8:T39" si="8">IF(N8=2,IF(J8=5,1,0),IF(N8=3,IF(J8=5,2,0),0))</f>
        <v>0</v>
      </c>
      <c r="U8" s="50">
        <f t="shared" ref="U8:U39" si="9">IF(N8=2,IF(J8=6,1,0),IF(N8=3,IF(J8=6,2,0),0))</f>
        <v>0</v>
      </c>
      <c r="V8" t="s">
        <v>34</v>
      </c>
    </row>
    <row r="9" spans="1:22" ht="24" x14ac:dyDescent="0.2">
      <c r="A9" s="12">
        <v>2</v>
      </c>
      <c r="B9" s="5"/>
      <c r="C9" s="160" t="s">
        <v>402</v>
      </c>
      <c r="D9" s="136" t="s">
        <v>87</v>
      </c>
      <c r="E9" s="136" t="s">
        <v>416</v>
      </c>
      <c r="F9" s="3"/>
      <c r="G9" s="3"/>
      <c r="H9" s="75" t="str">
        <f t="shared" si="0"/>
        <v/>
      </c>
      <c r="I9" s="54" t="str">
        <f t="shared" ref="I9:I39" si="10">IF(H9="","",H9/170)</f>
        <v/>
      </c>
      <c r="J9" s="3"/>
      <c r="K9" s="6">
        <f t="shared" si="1"/>
        <v>0</v>
      </c>
      <c r="N9" s="48" t="str">
        <f t="shared" si="2"/>
        <v/>
      </c>
      <c r="O9" s="49">
        <f t="shared" si="3"/>
        <v>0</v>
      </c>
      <c r="P9" s="49">
        <f t="shared" si="4"/>
        <v>0</v>
      </c>
      <c r="Q9" s="49">
        <f t="shared" si="5"/>
        <v>0</v>
      </c>
      <c r="R9" s="49">
        <f t="shared" si="6"/>
        <v>0</v>
      </c>
      <c r="S9" s="50">
        <f t="shared" si="7"/>
        <v>0</v>
      </c>
      <c r="T9" s="50">
        <f t="shared" si="8"/>
        <v>0</v>
      </c>
      <c r="U9" s="50">
        <f t="shared" si="9"/>
        <v>0</v>
      </c>
      <c r="V9" t="s">
        <v>36</v>
      </c>
    </row>
    <row r="10" spans="1:22" x14ac:dyDescent="0.2">
      <c r="A10" s="12">
        <v>3</v>
      </c>
      <c r="B10" s="5"/>
      <c r="C10" s="160" t="s">
        <v>403</v>
      </c>
      <c r="D10" s="136" t="s">
        <v>411</v>
      </c>
      <c r="E10" s="136" t="s">
        <v>417</v>
      </c>
      <c r="F10" s="3"/>
      <c r="G10" s="3"/>
      <c r="H10" s="75" t="str">
        <f t="shared" si="0"/>
        <v/>
      </c>
      <c r="I10" s="54" t="str">
        <f t="shared" si="10"/>
        <v/>
      </c>
      <c r="J10" s="3"/>
      <c r="K10" s="6">
        <f t="shared" si="1"/>
        <v>0</v>
      </c>
      <c r="N10" s="48" t="str">
        <f t="shared" si="2"/>
        <v/>
      </c>
      <c r="O10" s="49">
        <f t="shared" si="3"/>
        <v>0</v>
      </c>
      <c r="P10" s="49">
        <f t="shared" si="4"/>
        <v>0</v>
      </c>
      <c r="Q10" s="49">
        <f t="shared" si="5"/>
        <v>0</v>
      </c>
      <c r="R10" s="49">
        <f t="shared" si="6"/>
        <v>0</v>
      </c>
      <c r="S10" s="50">
        <f t="shared" si="7"/>
        <v>0</v>
      </c>
      <c r="T10" s="50">
        <f t="shared" si="8"/>
        <v>0</v>
      </c>
      <c r="U10" s="50">
        <f t="shared" si="9"/>
        <v>0</v>
      </c>
      <c r="V10" t="s">
        <v>37</v>
      </c>
    </row>
    <row r="11" spans="1:22" x14ac:dyDescent="0.2">
      <c r="A11" s="12">
        <v>4</v>
      </c>
      <c r="B11" s="5"/>
      <c r="C11" s="160" t="s">
        <v>404</v>
      </c>
      <c r="D11" s="136" t="s">
        <v>317</v>
      </c>
      <c r="E11" s="136" t="s">
        <v>418</v>
      </c>
      <c r="F11" s="3"/>
      <c r="G11" s="3"/>
      <c r="H11" s="75" t="str">
        <f t="shared" si="0"/>
        <v/>
      </c>
      <c r="I11" s="54" t="str">
        <f t="shared" si="10"/>
        <v/>
      </c>
      <c r="J11" s="3"/>
      <c r="K11" s="6">
        <f t="shared" si="1"/>
        <v>0</v>
      </c>
      <c r="N11" s="48" t="str">
        <f t="shared" si="2"/>
        <v/>
      </c>
      <c r="O11" s="49">
        <f t="shared" si="3"/>
        <v>0</v>
      </c>
      <c r="P11" s="49">
        <f t="shared" si="4"/>
        <v>0</v>
      </c>
      <c r="Q11" s="49">
        <f t="shared" si="5"/>
        <v>0</v>
      </c>
      <c r="R11" s="49">
        <f t="shared" si="6"/>
        <v>0</v>
      </c>
      <c r="S11" s="50">
        <f t="shared" si="7"/>
        <v>0</v>
      </c>
      <c r="T11" s="50">
        <f t="shared" si="8"/>
        <v>0</v>
      </c>
      <c r="U11" s="50">
        <f t="shared" si="9"/>
        <v>0</v>
      </c>
      <c r="V11" t="s">
        <v>38</v>
      </c>
    </row>
    <row r="12" spans="1:22" ht="24" x14ac:dyDescent="0.2">
      <c r="A12" s="12">
        <v>5</v>
      </c>
      <c r="B12" s="5"/>
      <c r="C12" s="160" t="s">
        <v>145</v>
      </c>
      <c r="D12" s="136" t="s">
        <v>412</v>
      </c>
      <c r="E12" s="136" t="s">
        <v>419</v>
      </c>
      <c r="F12" s="3"/>
      <c r="G12" s="3"/>
      <c r="H12" s="75" t="str">
        <f t="shared" si="0"/>
        <v/>
      </c>
      <c r="I12" s="54" t="str">
        <f t="shared" si="10"/>
        <v/>
      </c>
      <c r="J12" s="3"/>
      <c r="K12" s="6">
        <f t="shared" si="1"/>
        <v>0</v>
      </c>
      <c r="N12" s="48" t="str">
        <f t="shared" si="2"/>
        <v/>
      </c>
      <c r="O12" s="49">
        <f t="shared" si="3"/>
        <v>0</v>
      </c>
      <c r="P12" s="49">
        <f t="shared" si="4"/>
        <v>0</v>
      </c>
      <c r="Q12" s="49">
        <f t="shared" si="5"/>
        <v>0</v>
      </c>
      <c r="R12" s="49">
        <f t="shared" si="6"/>
        <v>0</v>
      </c>
      <c r="S12" s="50">
        <f t="shared" si="7"/>
        <v>0</v>
      </c>
      <c r="T12" s="50">
        <f t="shared" si="8"/>
        <v>0</v>
      </c>
      <c r="U12" s="50">
        <f t="shared" si="9"/>
        <v>0</v>
      </c>
      <c r="V12" t="s">
        <v>39</v>
      </c>
    </row>
    <row r="13" spans="1:22" x14ac:dyDescent="0.2">
      <c r="A13" s="12">
        <v>6</v>
      </c>
      <c r="B13" s="5"/>
      <c r="C13" s="160" t="s">
        <v>146</v>
      </c>
      <c r="D13" s="136" t="s">
        <v>413</v>
      </c>
      <c r="E13" s="136" t="s">
        <v>420</v>
      </c>
      <c r="F13" s="3"/>
      <c r="G13" s="3"/>
      <c r="H13" s="75" t="str">
        <f t="shared" si="0"/>
        <v/>
      </c>
      <c r="I13" s="54" t="str">
        <f t="shared" si="10"/>
        <v/>
      </c>
      <c r="J13" s="3"/>
      <c r="K13" s="6">
        <f t="shared" si="1"/>
        <v>0</v>
      </c>
      <c r="N13" s="48" t="str">
        <f t="shared" si="2"/>
        <v/>
      </c>
      <c r="O13" s="49">
        <f t="shared" si="3"/>
        <v>0</v>
      </c>
      <c r="P13" s="49">
        <f t="shared" si="4"/>
        <v>0</v>
      </c>
      <c r="Q13" s="49">
        <f t="shared" si="5"/>
        <v>0</v>
      </c>
      <c r="R13" s="49">
        <f t="shared" si="6"/>
        <v>0</v>
      </c>
      <c r="S13" s="50">
        <f t="shared" si="7"/>
        <v>0</v>
      </c>
      <c r="T13" s="50">
        <f t="shared" si="8"/>
        <v>0</v>
      </c>
      <c r="U13" s="50">
        <f t="shared" si="9"/>
        <v>0</v>
      </c>
      <c r="V13" t="s">
        <v>40</v>
      </c>
    </row>
    <row r="14" spans="1:22" ht="24" x14ac:dyDescent="0.2">
      <c r="A14" s="12">
        <v>7</v>
      </c>
      <c r="B14" s="5"/>
      <c r="C14" s="160" t="s">
        <v>357</v>
      </c>
      <c r="D14" s="136" t="s">
        <v>158</v>
      </c>
      <c r="E14" s="136" t="s">
        <v>421</v>
      </c>
      <c r="F14" s="3"/>
      <c r="G14" s="3"/>
      <c r="H14" s="75" t="str">
        <f t="shared" si="0"/>
        <v/>
      </c>
      <c r="I14" s="54" t="str">
        <f t="shared" si="10"/>
        <v/>
      </c>
      <c r="J14" s="3"/>
      <c r="K14" s="6">
        <f t="shared" si="1"/>
        <v>0</v>
      </c>
      <c r="N14" s="48" t="str">
        <f t="shared" si="2"/>
        <v/>
      </c>
      <c r="O14" s="49">
        <f t="shared" si="3"/>
        <v>0</v>
      </c>
      <c r="P14" s="49">
        <f t="shared" si="4"/>
        <v>0</v>
      </c>
      <c r="Q14" s="49">
        <f t="shared" si="5"/>
        <v>0</v>
      </c>
      <c r="R14" s="49">
        <f t="shared" si="6"/>
        <v>0</v>
      </c>
      <c r="S14" s="50">
        <f t="shared" si="7"/>
        <v>0</v>
      </c>
      <c r="T14" s="50">
        <f t="shared" si="8"/>
        <v>0</v>
      </c>
      <c r="U14" s="50">
        <f t="shared" si="9"/>
        <v>0</v>
      </c>
      <c r="V14" t="s">
        <v>41</v>
      </c>
    </row>
    <row r="15" spans="1:22" x14ac:dyDescent="0.2">
      <c r="A15" s="12">
        <v>8</v>
      </c>
      <c r="B15" s="5"/>
      <c r="C15" s="160" t="s">
        <v>405</v>
      </c>
      <c r="D15" s="136" t="s">
        <v>86</v>
      </c>
      <c r="E15" s="136" t="s">
        <v>422</v>
      </c>
      <c r="F15" s="3"/>
      <c r="G15" s="3"/>
      <c r="H15" s="75" t="str">
        <f t="shared" si="0"/>
        <v/>
      </c>
      <c r="I15" s="54" t="str">
        <f t="shared" si="10"/>
        <v/>
      </c>
      <c r="J15" s="3"/>
      <c r="K15" s="6">
        <f t="shared" si="1"/>
        <v>0</v>
      </c>
      <c r="N15" s="48" t="str">
        <f t="shared" si="2"/>
        <v/>
      </c>
      <c r="O15" s="49">
        <f t="shared" si="3"/>
        <v>0</v>
      </c>
      <c r="P15" s="49">
        <f t="shared" si="4"/>
        <v>0</v>
      </c>
      <c r="Q15" s="49">
        <f t="shared" si="5"/>
        <v>0</v>
      </c>
      <c r="R15" s="49">
        <f t="shared" si="6"/>
        <v>0</v>
      </c>
      <c r="S15" s="50">
        <f t="shared" si="7"/>
        <v>0</v>
      </c>
      <c r="T15" s="50">
        <f t="shared" si="8"/>
        <v>0</v>
      </c>
      <c r="U15" s="50">
        <f t="shared" si="9"/>
        <v>0</v>
      </c>
      <c r="V15" t="s">
        <v>35</v>
      </c>
    </row>
    <row r="16" spans="1:22" ht="24" x14ac:dyDescent="0.2">
      <c r="A16" s="12">
        <v>9</v>
      </c>
      <c r="B16" s="5"/>
      <c r="C16" s="160" t="s">
        <v>86</v>
      </c>
      <c r="D16" s="136" t="s">
        <v>107</v>
      </c>
      <c r="E16" s="136" t="s">
        <v>423</v>
      </c>
      <c r="F16" s="3"/>
      <c r="G16" s="3"/>
      <c r="H16" s="75" t="str">
        <f t="shared" si="0"/>
        <v/>
      </c>
      <c r="I16" s="54" t="str">
        <f t="shared" si="10"/>
        <v/>
      </c>
      <c r="J16" s="3"/>
      <c r="K16" s="6">
        <f t="shared" si="1"/>
        <v>0</v>
      </c>
      <c r="N16" s="48" t="str">
        <f t="shared" si="2"/>
        <v/>
      </c>
      <c r="O16" s="49">
        <f t="shared" si="3"/>
        <v>0</v>
      </c>
      <c r="P16" s="49">
        <f t="shared" si="4"/>
        <v>0</v>
      </c>
      <c r="Q16" s="49">
        <f t="shared" si="5"/>
        <v>0</v>
      </c>
      <c r="R16" s="49">
        <f t="shared" si="6"/>
        <v>0</v>
      </c>
      <c r="S16" s="50">
        <f t="shared" si="7"/>
        <v>0</v>
      </c>
      <c r="T16" s="50">
        <f t="shared" si="8"/>
        <v>0</v>
      </c>
      <c r="U16" s="50">
        <f t="shared" si="9"/>
        <v>0</v>
      </c>
    </row>
    <row r="17" spans="1:21" ht="24" x14ac:dyDescent="0.2">
      <c r="A17" s="12">
        <v>10</v>
      </c>
      <c r="B17" s="5"/>
      <c r="C17" s="172" t="s">
        <v>170</v>
      </c>
      <c r="D17" s="173" t="s">
        <v>145</v>
      </c>
      <c r="E17" s="173" t="s">
        <v>424</v>
      </c>
      <c r="F17" s="3"/>
      <c r="G17" s="3"/>
      <c r="H17" s="75" t="str">
        <f t="shared" si="0"/>
        <v/>
      </c>
      <c r="I17" s="54" t="str">
        <f t="shared" si="10"/>
        <v/>
      </c>
      <c r="J17" s="3"/>
      <c r="K17" s="6">
        <f t="shared" si="1"/>
        <v>0</v>
      </c>
      <c r="N17" s="48" t="str">
        <f t="shared" si="2"/>
        <v/>
      </c>
      <c r="O17" s="49">
        <f t="shared" si="3"/>
        <v>0</v>
      </c>
      <c r="P17" s="49">
        <f t="shared" si="4"/>
        <v>0</v>
      </c>
      <c r="Q17" s="49">
        <f t="shared" si="5"/>
        <v>0</v>
      </c>
      <c r="R17" s="49">
        <f t="shared" si="6"/>
        <v>0</v>
      </c>
      <c r="S17" s="50">
        <f t="shared" si="7"/>
        <v>0</v>
      </c>
      <c r="T17" s="50">
        <f t="shared" si="8"/>
        <v>0</v>
      </c>
      <c r="U17" s="50">
        <f t="shared" si="9"/>
        <v>0</v>
      </c>
    </row>
    <row r="18" spans="1:21" x14ac:dyDescent="0.2">
      <c r="A18" s="12">
        <v>11</v>
      </c>
      <c r="B18" s="5"/>
      <c r="C18" s="172" t="s">
        <v>176</v>
      </c>
      <c r="D18" s="173" t="s">
        <v>91</v>
      </c>
      <c r="E18" s="173" t="s">
        <v>425</v>
      </c>
      <c r="F18" s="3"/>
      <c r="G18" s="3"/>
      <c r="H18" s="75" t="str">
        <f t="shared" si="0"/>
        <v/>
      </c>
      <c r="I18" s="54" t="str">
        <f t="shared" si="10"/>
        <v/>
      </c>
      <c r="J18" s="3"/>
      <c r="K18" s="6">
        <f t="shared" si="1"/>
        <v>0</v>
      </c>
      <c r="N18" s="48" t="str">
        <f t="shared" si="2"/>
        <v/>
      </c>
      <c r="O18" s="49">
        <f t="shared" si="3"/>
        <v>0</v>
      </c>
      <c r="P18" s="49">
        <f t="shared" si="4"/>
        <v>0</v>
      </c>
      <c r="Q18" s="49">
        <f t="shared" si="5"/>
        <v>0</v>
      </c>
      <c r="R18" s="49">
        <f t="shared" si="6"/>
        <v>0</v>
      </c>
      <c r="S18" s="50">
        <f t="shared" si="7"/>
        <v>0</v>
      </c>
      <c r="T18" s="50">
        <f t="shared" si="8"/>
        <v>0</v>
      </c>
      <c r="U18" s="50">
        <f t="shared" si="9"/>
        <v>0</v>
      </c>
    </row>
    <row r="19" spans="1:21" x14ac:dyDescent="0.2">
      <c r="A19" s="12">
        <v>12</v>
      </c>
      <c r="B19" s="5"/>
      <c r="C19" s="172" t="s">
        <v>93</v>
      </c>
      <c r="D19" s="173" t="s">
        <v>113</v>
      </c>
      <c r="E19" s="173" t="s">
        <v>427</v>
      </c>
      <c r="F19" s="3"/>
      <c r="G19" s="3"/>
      <c r="H19" s="75" t="str">
        <f t="shared" si="0"/>
        <v/>
      </c>
      <c r="I19" s="54" t="str">
        <f t="shared" si="10"/>
        <v/>
      </c>
      <c r="J19" s="3"/>
      <c r="K19" s="6">
        <f t="shared" si="1"/>
        <v>0</v>
      </c>
      <c r="N19" s="48" t="str">
        <f t="shared" si="2"/>
        <v/>
      </c>
      <c r="O19" s="49">
        <f t="shared" si="3"/>
        <v>0</v>
      </c>
      <c r="P19" s="49">
        <f t="shared" si="4"/>
        <v>0</v>
      </c>
      <c r="Q19" s="49">
        <f t="shared" si="5"/>
        <v>0</v>
      </c>
      <c r="R19" s="49">
        <f t="shared" si="6"/>
        <v>0</v>
      </c>
      <c r="S19" s="50">
        <f t="shared" si="7"/>
        <v>0</v>
      </c>
      <c r="T19" s="50">
        <f t="shared" si="8"/>
        <v>0</v>
      </c>
      <c r="U19" s="50">
        <f t="shared" si="9"/>
        <v>0</v>
      </c>
    </row>
    <row r="20" spans="1:21" ht="24" x14ac:dyDescent="0.2">
      <c r="A20" s="12">
        <v>13</v>
      </c>
      <c r="B20" s="5"/>
      <c r="C20" s="172" t="s">
        <v>406</v>
      </c>
      <c r="D20" s="173" t="s">
        <v>414</v>
      </c>
      <c r="E20" s="173" t="s">
        <v>428</v>
      </c>
      <c r="F20" s="3"/>
      <c r="G20" s="3"/>
      <c r="H20" s="75" t="str">
        <f t="shared" si="0"/>
        <v/>
      </c>
      <c r="I20" s="54" t="str">
        <f t="shared" si="10"/>
        <v/>
      </c>
      <c r="J20" s="3"/>
      <c r="K20" s="6">
        <f t="shared" si="1"/>
        <v>0</v>
      </c>
      <c r="N20" s="48" t="str">
        <f t="shared" si="2"/>
        <v/>
      </c>
      <c r="O20" s="49">
        <f t="shared" si="3"/>
        <v>0</v>
      </c>
      <c r="P20" s="49">
        <f t="shared" si="4"/>
        <v>0</v>
      </c>
      <c r="Q20" s="49">
        <f t="shared" si="5"/>
        <v>0</v>
      </c>
      <c r="R20" s="49">
        <f t="shared" si="6"/>
        <v>0</v>
      </c>
      <c r="S20" s="50">
        <f t="shared" si="7"/>
        <v>0</v>
      </c>
      <c r="T20" s="50">
        <f t="shared" si="8"/>
        <v>0</v>
      </c>
      <c r="U20" s="50">
        <f t="shared" si="9"/>
        <v>0</v>
      </c>
    </row>
    <row r="21" spans="1:21" ht="24" x14ac:dyDescent="0.2">
      <c r="A21" s="12">
        <v>14</v>
      </c>
      <c r="B21" s="5"/>
      <c r="C21" s="172" t="s">
        <v>407</v>
      </c>
      <c r="D21" s="173" t="s">
        <v>272</v>
      </c>
      <c r="E21" s="173" t="s">
        <v>429</v>
      </c>
      <c r="F21" s="3"/>
      <c r="G21" s="3"/>
      <c r="H21" s="75" t="str">
        <f t="shared" si="0"/>
        <v/>
      </c>
      <c r="I21" s="54" t="str">
        <f t="shared" si="10"/>
        <v/>
      </c>
      <c r="J21" s="3"/>
      <c r="K21" s="6">
        <f t="shared" si="1"/>
        <v>0</v>
      </c>
      <c r="N21" s="48" t="str">
        <f t="shared" si="2"/>
        <v/>
      </c>
      <c r="O21" s="49">
        <f t="shared" si="3"/>
        <v>0</v>
      </c>
      <c r="P21" s="49">
        <f t="shared" si="4"/>
        <v>0</v>
      </c>
      <c r="Q21" s="49">
        <f t="shared" si="5"/>
        <v>0</v>
      </c>
      <c r="R21" s="49">
        <f t="shared" si="6"/>
        <v>0</v>
      </c>
      <c r="S21" s="50">
        <f t="shared" si="7"/>
        <v>0</v>
      </c>
      <c r="T21" s="50">
        <f t="shared" si="8"/>
        <v>0</v>
      </c>
      <c r="U21" s="50">
        <f t="shared" si="9"/>
        <v>0</v>
      </c>
    </row>
    <row r="22" spans="1:21" ht="24" x14ac:dyDescent="0.2">
      <c r="A22" s="12">
        <v>15</v>
      </c>
      <c r="B22" s="5"/>
      <c r="C22" s="172" t="s">
        <v>173</v>
      </c>
      <c r="D22" s="173" t="s">
        <v>409</v>
      </c>
      <c r="E22" s="173" t="s">
        <v>430</v>
      </c>
      <c r="F22" s="3"/>
      <c r="G22" s="3"/>
      <c r="H22" s="75" t="str">
        <f t="shared" si="0"/>
        <v/>
      </c>
      <c r="I22" s="54" t="str">
        <f t="shared" si="10"/>
        <v/>
      </c>
      <c r="J22" s="3"/>
      <c r="K22" s="6">
        <f t="shared" si="1"/>
        <v>0</v>
      </c>
      <c r="N22" s="48" t="str">
        <f t="shared" si="2"/>
        <v/>
      </c>
      <c r="O22" s="49">
        <f t="shared" si="3"/>
        <v>0</v>
      </c>
      <c r="P22" s="49">
        <f t="shared" si="4"/>
        <v>0</v>
      </c>
      <c r="Q22" s="49">
        <f t="shared" si="5"/>
        <v>0</v>
      </c>
      <c r="R22" s="49">
        <f t="shared" si="6"/>
        <v>0</v>
      </c>
      <c r="S22" s="50">
        <f t="shared" si="7"/>
        <v>0</v>
      </c>
      <c r="T22" s="50">
        <f t="shared" si="8"/>
        <v>0</v>
      </c>
      <c r="U22" s="50">
        <f t="shared" si="9"/>
        <v>0</v>
      </c>
    </row>
    <row r="23" spans="1:21" x14ac:dyDescent="0.2">
      <c r="A23" s="12">
        <v>16</v>
      </c>
      <c r="B23" s="5"/>
      <c r="C23" s="172" t="s">
        <v>408</v>
      </c>
      <c r="D23" s="173" t="s">
        <v>91</v>
      </c>
      <c r="E23" s="173" t="s">
        <v>431</v>
      </c>
      <c r="F23" s="3"/>
      <c r="G23" s="3"/>
      <c r="H23" s="75" t="str">
        <f t="shared" si="0"/>
        <v/>
      </c>
      <c r="I23" s="54" t="str">
        <f t="shared" si="10"/>
        <v/>
      </c>
      <c r="J23" s="3"/>
      <c r="K23" s="6">
        <f t="shared" si="1"/>
        <v>0</v>
      </c>
      <c r="N23" s="48" t="str">
        <f t="shared" si="2"/>
        <v/>
      </c>
      <c r="O23" s="49">
        <f t="shared" si="3"/>
        <v>0</v>
      </c>
      <c r="P23" s="49">
        <f t="shared" si="4"/>
        <v>0</v>
      </c>
      <c r="Q23" s="49">
        <f t="shared" si="5"/>
        <v>0</v>
      </c>
      <c r="R23" s="49">
        <f t="shared" si="6"/>
        <v>0</v>
      </c>
      <c r="S23" s="50">
        <f t="shared" si="7"/>
        <v>0</v>
      </c>
      <c r="T23" s="50">
        <f t="shared" si="8"/>
        <v>0</v>
      </c>
      <c r="U23" s="50">
        <f t="shared" si="9"/>
        <v>0</v>
      </c>
    </row>
    <row r="24" spans="1:21" x14ac:dyDescent="0.2">
      <c r="A24" s="12">
        <v>17</v>
      </c>
      <c r="B24" s="5"/>
      <c r="C24" s="172" t="s">
        <v>409</v>
      </c>
      <c r="D24" s="173" t="s">
        <v>259</v>
      </c>
      <c r="E24" s="173" t="s">
        <v>432</v>
      </c>
      <c r="F24" s="3"/>
      <c r="G24" s="3"/>
      <c r="H24" s="75" t="str">
        <f t="shared" si="0"/>
        <v/>
      </c>
      <c r="I24" s="54" t="str">
        <f t="shared" si="10"/>
        <v/>
      </c>
      <c r="J24" s="3"/>
      <c r="K24" s="6">
        <f t="shared" si="1"/>
        <v>0</v>
      </c>
      <c r="N24" s="48" t="str">
        <f t="shared" si="2"/>
        <v/>
      </c>
      <c r="O24" s="49">
        <f t="shared" si="3"/>
        <v>0</v>
      </c>
      <c r="P24" s="49">
        <f t="shared" si="4"/>
        <v>0</v>
      </c>
      <c r="Q24" s="49">
        <f t="shared" si="5"/>
        <v>0</v>
      </c>
      <c r="R24" s="49">
        <f t="shared" si="6"/>
        <v>0</v>
      </c>
      <c r="S24" s="50">
        <f t="shared" si="7"/>
        <v>0</v>
      </c>
      <c r="T24" s="50">
        <f t="shared" si="8"/>
        <v>0</v>
      </c>
      <c r="U24" s="50">
        <f t="shared" si="9"/>
        <v>0</v>
      </c>
    </row>
    <row r="25" spans="1:21" x14ac:dyDescent="0.2">
      <c r="A25" s="12">
        <v>18</v>
      </c>
      <c r="B25" s="5"/>
      <c r="C25" s="174" t="s">
        <v>98</v>
      </c>
      <c r="D25" s="173" t="s">
        <v>81</v>
      </c>
      <c r="E25" s="173" t="s">
        <v>433</v>
      </c>
      <c r="F25" s="3"/>
      <c r="G25" s="3"/>
      <c r="H25" s="75" t="str">
        <f t="shared" si="0"/>
        <v/>
      </c>
      <c r="I25" s="54" t="str">
        <f t="shared" si="10"/>
        <v/>
      </c>
      <c r="J25" s="3"/>
      <c r="K25" s="6">
        <f t="shared" si="1"/>
        <v>0</v>
      </c>
      <c r="N25" s="48" t="str">
        <f t="shared" si="2"/>
        <v/>
      </c>
      <c r="O25" s="49">
        <f t="shared" si="3"/>
        <v>0</v>
      </c>
      <c r="P25" s="49">
        <f t="shared" si="4"/>
        <v>0</v>
      </c>
      <c r="Q25" s="49">
        <f t="shared" si="5"/>
        <v>0</v>
      </c>
      <c r="R25" s="49">
        <f t="shared" si="6"/>
        <v>0</v>
      </c>
      <c r="S25" s="50">
        <f t="shared" si="7"/>
        <v>0</v>
      </c>
      <c r="T25" s="50">
        <f t="shared" si="8"/>
        <v>0</v>
      </c>
      <c r="U25" s="50">
        <f t="shared" si="9"/>
        <v>0</v>
      </c>
    </row>
    <row r="26" spans="1:21" ht="24" x14ac:dyDescent="0.2">
      <c r="A26" s="12">
        <v>19</v>
      </c>
      <c r="B26" s="5"/>
      <c r="C26" s="172" t="s">
        <v>98</v>
      </c>
      <c r="D26" s="173" t="s">
        <v>103</v>
      </c>
      <c r="E26" s="173" t="s">
        <v>434</v>
      </c>
      <c r="F26" s="3"/>
      <c r="G26" s="3"/>
      <c r="H26" s="75" t="str">
        <f t="shared" si="0"/>
        <v/>
      </c>
      <c r="I26" s="54" t="str">
        <f t="shared" si="10"/>
        <v/>
      </c>
      <c r="J26" s="3"/>
      <c r="K26" s="6">
        <f t="shared" si="1"/>
        <v>0</v>
      </c>
      <c r="N26" s="48" t="str">
        <f t="shared" si="2"/>
        <v/>
      </c>
      <c r="O26" s="49">
        <f t="shared" si="3"/>
        <v>0</v>
      </c>
      <c r="P26" s="49">
        <f t="shared" si="4"/>
        <v>0</v>
      </c>
      <c r="Q26" s="49">
        <f t="shared" si="5"/>
        <v>0</v>
      </c>
      <c r="R26" s="49">
        <f t="shared" si="6"/>
        <v>0</v>
      </c>
      <c r="S26" s="50">
        <f t="shared" si="7"/>
        <v>0</v>
      </c>
      <c r="T26" s="50">
        <f t="shared" si="8"/>
        <v>0</v>
      </c>
      <c r="U26" s="50">
        <f t="shared" si="9"/>
        <v>0</v>
      </c>
    </row>
    <row r="27" spans="1:21" ht="24" x14ac:dyDescent="0.2">
      <c r="A27" s="12">
        <v>20</v>
      </c>
      <c r="B27" s="5"/>
      <c r="C27" s="175" t="s">
        <v>98</v>
      </c>
      <c r="D27" s="173" t="s">
        <v>232</v>
      </c>
      <c r="E27" s="173" t="s">
        <v>435</v>
      </c>
      <c r="F27" s="3"/>
      <c r="G27" s="3"/>
      <c r="H27" s="75" t="str">
        <f t="shared" si="0"/>
        <v/>
      </c>
      <c r="I27" s="54" t="str">
        <f t="shared" si="10"/>
        <v/>
      </c>
      <c r="J27" s="3"/>
      <c r="K27" s="6">
        <f t="shared" si="1"/>
        <v>0</v>
      </c>
      <c r="N27" s="48" t="str">
        <f t="shared" si="2"/>
        <v/>
      </c>
      <c r="O27" s="49">
        <f t="shared" si="3"/>
        <v>0</v>
      </c>
      <c r="P27" s="49">
        <f t="shared" si="4"/>
        <v>0</v>
      </c>
      <c r="Q27" s="49">
        <f t="shared" si="5"/>
        <v>0</v>
      </c>
      <c r="R27" s="49">
        <f t="shared" si="6"/>
        <v>0</v>
      </c>
      <c r="S27" s="50">
        <f t="shared" si="7"/>
        <v>0</v>
      </c>
      <c r="T27" s="50">
        <f t="shared" si="8"/>
        <v>0</v>
      </c>
      <c r="U27" s="50">
        <f t="shared" si="9"/>
        <v>0</v>
      </c>
    </row>
    <row r="28" spans="1:21" ht="24" x14ac:dyDescent="0.2">
      <c r="A28" s="12">
        <v>21</v>
      </c>
      <c r="B28" s="5"/>
      <c r="C28" s="172" t="s">
        <v>157</v>
      </c>
      <c r="D28" s="173" t="s">
        <v>146</v>
      </c>
      <c r="E28" s="173" t="s">
        <v>436</v>
      </c>
      <c r="F28" s="3"/>
      <c r="G28" s="3"/>
      <c r="H28" s="75" t="str">
        <f t="shared" si="0"/>
        <v/>
      </c>
      <c r="I28" s="54" t="str">
        <f t="shared" si="10"/>
        <v/>
      </c>
      <c r="J28" s="3"/>
      <c r="K28" s="6">
        <f t="shared" si="1"/>
        <v>0</v>
      </c>
      <c r="N28" s="48" t="str">
        <f t="shared" si="2"/>
        <v/>
      </c>
      <c r="O28" s="49">
        <f t="shared" si="3"/>
        <v>0</v>
      </c>
      <c r="P28" s="49">
        <f t="shared" si="4"/>
        <v>0</v>
      </c>
      <c r="Q28" s="49">
        <f t="shared" si="5"/>
        <v>0</v>
      </c>
      <c r="R28" s="49">
        <f t="shared" si="6"/>
        <v>0</v>
      </c>
      <c r="S28" s="50">
        <f t="shared" si="7"/>
        <v>0</v>
      </c>
      <c r="T28" s="50">
        <f t="shared" si="8"/>
        <v>0</v>
      </c>
      <c r="U28" s="50">
        <f t="shared" si="9"/>
        <v>0</v>
      </c>
    </row>
    <row r="29" spans="1:21" x14ac:dyDescent="0.2">
      <c r="A29" s="12">
        <v>22</v>
      </c>
      <c r="B29" s="5"/>
      <c r="C29" s="172" t="s">
        <v>159</v>
      </c>
      <c r="D29" s="173" t="s">
        <v>180</v>
      </c>
      <c r="E29" s="173" t="s">
        <v>437</v>
      </c>
      <c r="F29" s="3"/>
      <c r="G29" s="3"/>
      <c r="H29" s="75" t="str">
        <f t="shared" si="0"/>
        <v/>
      </c>
      <c r="I29" s="54" t="str">
        <f t="shared" si="10"/>
        <v/>
      </c>
      <c r="J29" s="3"/>
      <c r="K29" s="6">
        <f t="shared" si="1"/>
        <v>0</v>
      </c>
      <c r="N29" s="48" t="str">
        <f t="shared" si="2"/>
        <v/>
      </c>
      <c r="O29" s="49">
        <f t="shared" si="3"/>
        <v>0</v>
      </c>
      <c r="P29" s="49">
        <f t="shared" si="4"/>
        <v>0</v>
      </c>
      <c r="Q29" s="49">
        <f t="shared" si="5"/>
        <v>0</v>
      </c>
      <c r="R29" s="49">
        <f t="shared" si="6"/>
        <v>0</v>
      </c>
      <c r="S29" s="50">
        <f t="shared" si="7"/>
        <v>0</v>
      </c>
      <c r="T29" s="50">
        <f t="shared" si="8"/>
        <v>0</v>
      </c>
      <c r="U29" s="50">
        <f t="shared" si="9"/>
        <v>0</v>
      </c>
    </row>
    <row r="30" spans="1:21" ht="24" x14ac:dyDescent="0.2">
      <c r="A30" s="12">
        <v>23</v>
      </c>
      <c r="B30" s="5"/>
      <c r="C30" s="172" t="s">
        <v>410</v>
      </c>
      <c r="D30" s="173" t="s">
        <v>98</v>
      </c>
      <c r="E30" s="173" t="s">
        <v>438</v>
      </c>
      <c r="F30" s="3"/>
      <c r="G30" s="3"/>
      <c r="H30" s="75" t="str">
        <f t="shared" si="0"/>
        <v/>
      </c>
      <c r="I30" s="54" t="str">
        <f t="shared" si="10"/>
        <v/>
      </c>
      <c r="J30" s="3"/>
      <c r="K30" s="6">
        <f t="shared" si="1"/>
        <v>0</v>
      </c>
      <c r="N30" s="48" t="str">
        <f t="shared" si="2"/>
        <v/>
      </c>
      <c r="O30" s="49">
        <f t="shared" si="3"/>
        <v>0</v>
      </c>
      <c r="P30" s="49">
        <f t="shared" si="4"/>
        <v>0</v>
      </c>
      <c r="Q30" s="49">
        <f t="shared" si="5"/>
        <v>0</v>
      </c>
      <c r="R30" s="49">
        <f t="shared" si="6"/>
        <v>0</v>
      </c>
      <c r="S30" s="50">
        <f t="shared" si="7"/>
        <v>0</v>
      </c>
      <c r="T30" s="50">
        <f t="shared" si="8"/>
        <v>0</v>
      </c>
      <c r="U30" s="50">
        <f t="shared" si="9"/>
        <v>0</v>
      </c>
    </row>
    <row r="31" spans="1:21" ht="15" x14ac:dyDescent="0.3">
      <c r="A31" s="12">
        <v>24</v>
      </c>
      <c r="B31" s="5"/>
      <c r="C31" s="176" t="s">
        <v>368</v>
      </c>
      <c r="D31" s="177" t="s">
        <v>106</v>
      </c>
      <c r="E31" s="177" t="s">
        <v>581</v>
      </c>
      <c r="F31" s="3"/>
      <c r="G31" s="3"/>
      <c r="H31" s="75" t="str">
        <f t="shared" si="0"/>
        <v/>
      </c>
      <c r="I31" s="54" t="str">
        <f t="shared" si="10"/>
        <v/>
      </c>
      <c r="J31" s="3"/>
      <c r="K31" s="6">
        <f t="shared" si="1"/>
        <v>0</v>
      </c>
      <c r="N31" s="48" t="str">
        <f t="shared" si="2"/>
        <v/>
      </c>
      <c r="O31" s="49">
        <f t="shared" si="3"/>
        <v>0</v>
      </c>
      <c r="P31" s="49">
        <f t="shared" si="4"/>
        <v>0</v>
      </c>
      <c r="Q31" s="49">
        <f t="shared" si="5"/>
        <v>0</v>
      </c>
      <c r="R31" s="49">
        <f t="shared" si="6"/>
        <v>0</v>
      </c>
      <c r="S31" s="50">
        <f t="shared" si="7"/>
        <v>0</v>
      </c>
      <c r="T31" s="50">
        <f t="shared" si="8"/>
        <v>0</v>
      </c>
      <c r="U31" s="50">
        <f t="shared" si="9"/>
        <v>0</v>
      </c>
    </row>
    <row r="32" spans="1:21" ht="15" x14ac:dyDescent="0.3">
      <c r="A32" s="12">
        <v>25</v>
      </c>
      <c r="B32" s="5"/>
      <c r="C32" s="178" t="s">
        <v>368</v>
      </c>
      <c r="D32" s="179" t="s">
        <v>317</v>
      </c>
      <c r="E32" s="179" t="s">
        <v>439</v>
      </c>
      <c r="F32" s="3"/>
      <c r="G32" s="3"/>
      <c r="H32" s="75" t="str">
        <f t="shared" si="0"/>
        <v/>
      </c>
      <c r="I32" s="54" t="str">
        <f t="shared" si="10"/>
        <v/>
      </c>
      <c r="J32" s="3"/>
      <c r="K32" s="6">
        <f t="shared" si="1"/>
        <v>0</v>
      </c>
      <c r="N32" s="48" t="str">
        <f t="shared" si="2"/>
        <v/>
      </c>
      <c r="O32" s="49">
        <f t="shared" si="3"/>
        <v>0</v>
      </c>
      <c r="P32" s="49">
        <f t="shared" si="4"/>
        <v>0</v>
      </c>
      <c r="Q32" s="49">
        <f t="shared" si="5"/>
        <v>0</v>
      </c>
      <c r="R32" s="49">
        <f t="shared" si="6"/>
        <v>0</v>
      </c>
      <c r="S32" s="50">
        <f t="shared" si="7"/>
        <v>0</v>
      </c>
      <c r="T32" s="50">
        <f t="shared" si="8"/>
        <v>0</v>
      </c>
      <c r="U32" s="50">
        <f t="shared" si="9"/>
        <v>0</v>
      </c>
    </row>
    <row r="33" spans="1:21" ht="15" x14ac:dyDescent="0.3">
      <c r="A33" s="12">
        <v>26</v>
      </c>
      <c r="B33" s="5"/>
      <c r="C33" s="178"/>
      <c r="D33" s="179"/>
      <c r="E33" s="179"/>
      <c r="F33" s="3"/>
      <c r="G33" s="3"/>
      <c r="H33" s="75" t="str">
        <f t="shared" si="0"/>
        <v/>
      </c>
      <c r="I33" s="54" t="str">
        <f t="shared" si="10"/>
        <v/>
      </c>
      <c r="J33" s="3"/>
      <c r="K33" s="6">
        <f t="shared" si="1"/>
        <v>0</v>
      </c>
      <c r="N33" s="48" t="str">
        <f t="shared" si="2"/>
        <v/>
      </c>
      <c r="O33" s="49">
        <f t="shared" si="3"/>
        <v>0</v>
      </c>
      <c r="P33" s="49">
        <f t="shared" si="4"/>
        <v>0</v>
      </c>
      <c r="Q33" s="49">
        <f t="shared" si="5"/>
        <v>0</v>
      </c>
      <c r="R33" s="49">
        <f t="shared" si="6"/>
        <v>0</v>
      </c>
      <c r="S33" s="50">
        <f t="shared" si="7"/>
        <v>0</v>
      </c>
      <c r="T33" s="50">
        <f t="shared" si="8"/>
        <v>0</v>
      </c>
      <c r="U33" s="50">
        <f t="shared" si="9"/>
        <v>0</v>
      </c>
    </row>
    <row r="34" spans="1:21" ht="15" x14ac:dyDescent="0.3">
      <c r="A34" s="12">
        <v>27</v>
      </c>
      <c r="B34" s="5"/>
      <c r="C34" s="140"/>
      <c r="D34" s="3"/>
      <c r="E34" s="3"/>
      <c r="F34" s="3"/>
      <c r="G34" s="3"/>
      <c r="H34" s="75" t="str">
        <f t="shared" si="0"/>
        <v/>
      </c>
      <c r="I34" s="54" t="str">
        <f t="shared" si="10"/>
        <v/>
      </c>
      <c r="J34" s="3"/>
      <c r="K34" s="6">
        <f t="shared" si="1"/>
        <v>0</v>
      </c>
      <c r="N34" s="48" t="str">
        <f t="shared" si="2"/>
        <v/>
      </c>
      <c r="O34" s="49">
        <f t="shared" si="3"/>
        <v>0</v>
      </c>
      <c r="P34" s="49">
        <f t="shared" si="4"/>
        <v>0</v>
      </c>
      <c r="Q34" s="49">
        <f t="shared" si="5"/>
        <v>0</v>
      </c>
      <c r="R34" s="49">
        <f t="shared" si="6"/>
        <v>0</v>
      </c>
      <c r="S34" s="50">
        <f t="shared" si="7"/>
        <v>0</v>
      </c>
      <c r="T34" s="50">
        <f t="shared" si="8"/>
        <v>0</v>
      </c>
      <c r="U34" s="50">
        <f t="shared" si="9"/>
        <v>0</v>
      </c>
    </row>
    <row r="35" spans="1:21" x14ac:dyDescent="0.2">
      <c r="A35" s="12">
        <v>28</v>
      </c>
      <c r="B35" s="5"/>
      <c r="C35" s="3"/>
      <c r="D35" s="3"/>
      <c r="E35" s="3"/>
      <c r="F35" s="3"/>
      <c r="G35" s="3"/>
      <c r="H35" s="75" t="str">
        <f t="shared" si="0"/>
        <v/>
      </c>
      <c r="I35" s="54" t="str">
        <f t="shared" si="10"/>
        <v/>
      </c>
      <c r="J35" s="3"/>
      <c r="K35" s="6">
        <f t="shared" si="1"/>
        <v>0</v>
      </c>
      <c r="N35" s="48" t="str">
        <f t="shared" si="2"/>
        <v/>
      </c>
      <c r="O35" s="49">
        <f t="shared" si="3"/>
        <v>0</v>
      </c>
      <c r="P35" s="49">
        <f t="shared" si="4"/>
        <v>0</v>
      </c>
      <c r="Q35" s="49">
        <f t="shared" si="5"/>
        <v>0</v>
      </c>
      <c r="R35" s="49">
        <f t="shared" si="6"/>
        <v>0</v>
      </c>
      <c r="S35" s="50">
        <f t="shared" si="7"/>
        <v>0</v>
      </c>
      <c r="T35" s="50">
        <f t="shared" si="8"/>
        <v>0</v>
      </c>
      <c r="U35" s="50">
        <f t="shared" si="9"/>
        <v>0</v>
      </c>
    </row>
    <row r="36" spans="1:21" x14ac:dyDescent="0.2">
      <c r="A36" s="12">
        <v>29</v>
      </c>
      <c r="B36" s="5"/>
      <c r="C36" s="3"/>
      <c r="D36" s="3"/>
      <c r="E36" s="3"/>
      <c r="F36" s="3"/>
      <c r="G36" s="3"/>
      <c r="H36" s="75" t="str">
        <f t="shared" si="0"/>
        <v/>
      </c>
      <c r="I36" s="54" t="str">
        <f t="shared" si="10"/>
        <v/>
      </c>
      <c r="J36" s="3"/>
      <c r="K36" s="6">
        <f t="shared" si="1"/>
        <v>0</v>
      </c>
      <c r="N36" s="48" t="str">
        <f t="shared" si="2"/>
        <v/>
      </c>
      <c r="O36" s="49">
        <f t="shared" si="3"/>
        <v>0</v>
      </c>
      <c r="P36" s="49">
        <f t="shared" si="4"/>
        <v>0</v>
      </c>
      <c r="Q36" s="49">
        <f t="shared" si="5"/>
        <v>0</v>
      </c>
      <c r="R36" s="49">
        <f t="shared" si="6"/>
        <v>0</v>
      </c>
      <c r="S36" s="50">
        <f t="shared" si="7"/>
        <v>0</v>
      </c>
      <c r="T36" s="50">
        <f t="shared" si="8"/>
        <v>0</v>
      </c>
      <c r="U36" s="50">
        <f t="shared" si="9"/>
        <v>0</v>
      </c>
    </row>
    <row r="37" spans="1:21" x14ac:dyDescent="0.2">
      <c r="A37" s="12">
        <v>30</v>
      </c>
      <c r="B37" s="5"/>
      <c r="C37" s="3"/>
      <c r="D37" s="3"/>
      <c r="E37" s="3"/>
      <c r="F37" s="3"/>
      <c r="G37" s="3"/>
      <c r="H37" s="75" t="str">
        <f t="shared" si="0"/>
        <v/>
      </c>
      <c r="I37" s="54" t="str">
        <f t="shared" si="10"/>
        <v/>
      </c>
      <c r="J37" s="3"/>
      <c r="K37" s="6">
        <f t="shared" si="1"/>
        <v>0</v>
      </c>
      <c r="N37" s="48" t="str">
        <f t="shared" si="2"/>
        <v/>
      </c>
      <c r="O37" s="49">
        <f t="shared" si="3"/>
        <v>0</v>
      </c>
      <c r="P37" s="49">
        <f t="shared" si="4"/>
        <v>0</v>
      </c>
      <c r="Q37" s="49">
        <f t="shared" si="5"/>
        <v>0</v>
      </c>
      <c r="R37" s="49">
        <f t="shared" si="6"/>
        <v>0</v>
      </c>
      <c r="S37" s="50">
        <f t="shared" si="7"/>
        <v>0</v>
      </c>
      <c r="T37" s="50">
        <f t="shared" si="8"/>
        <v>0</v>
      </c>
      <c r="U37" s="50">
        <f t="shared" si="9"/>
        <v>0</v>
      </c>
    </row>
    <row r="38" spans="1:21" x14ac:dyDescent="0.2">
      <c r="A38" s="12">
        <v>31</v>
      </c>
      <c r="B38" s="5"/>
      <c r="C38" s="3"/>
      <c r="D38" s="3"/>
      <c r="E38" s="3"/>
      <c r="F38" s="3"/>
      <c r="G38" s="3"/>
      <c r="H38" s="75" t="str">
        <f t="shared" si="0"/>
        <v/>
      </c>
      <c r="I38" s="54" t="str">
        <f t="shared" si="10"/>
        <v/>
      </c>
      <c r="J38" s="3"/>
      <c r="K38" s="6">
        <f t="shared" si="1"/>
        <v>0</v>
      </c>
      <c r="N38" s="48" t="str">
        <f t="shared" si="2"/>
        <v/>
      </c>
      <c r="O38" s="49">
        <f t="shared" si="3"/>
        <v>0</v>
      </c>
      <c r="P38" s="49">
        <f t="shared" si="4"/>
        <v>0</v>
      </c>
      <c r="Q38" s="49">
        <f t="shared" si="5"/>
        <v>0</v>
      </c>
      <c r="R38" s="49">
        <f t="shared" si="6"/>
        <v>0</v>
      </c>
      <c r="S38" s="50">
        <f t="shared" si="7"/>
        <v>0</v>
      </c>
      <c r="T38" s="50">
        <f t="shared" si="8"/>
        <v>0</v>
      </c>
      <c r="U38" s="50">
        <f t="shared" si="9"/>
        <v>0</v>
      </c>
    </row>
    <row r="39" spans="1:21" ht="13.5" thickBot="1" x14ac:dyDescent="0.25">
      <c r="A39" s="12">
        <v>32</v>
      </c>
      <c r="B39" s="7"/>
      <c r="C39" s="8"/>
      <c r="D39" s="8"/>
      <c r="E39" s="8"/>
      <c r="F39" s="8"/>
      <c r="G39" s="8"/>
      <c r="H39" s="76" t="str">
        <f t="shared" si="0"/>
        <v/>
      </c>
      <c r="I39" s="58" t="str">
        <f t="shared" si="10"/>
        <v/>
      </c>
      <c r="J39" s="8"/>
      <c r="K39" s="9">
        <f t="shared" si="1"/>
        <v>0</v>
      </c>
      <c r="N39" s="51" t="str">
        <f t="shared" si="2"/>
        <v/>
      </c>
      <c r="O39" s="52">
        <f t="shared" si="3"/>
        <v>0</v>
      </c>
      <c r="P39" s="52">
        <f t="shared" si="4"/>
        <v>0</v>
      </c>
      <c r="Q39" s="52">
        <f t="shared" si="5"/>
        <v>0</v>
      </c>
      <c r="R39" s="52">
        <f t="shared" si="6"/>
        <v>0</v>
      </c>
      <c r="S39" s="53">
        <f t="shared" si="7"/>
        <v>0</v>
      </c>
      <c r="T39" s="50">
        <f t="shared" si="8"/>
        <v>0</v>
      </c>
      <c r="U39" s="50">
        <f t="shared" si="9"/>
        <v>0</v>
      </c>
    </row>
    <row r="40" spans="1:21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21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21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21" x14ac:dyDescent="0.2">
      <c r="A43" s="2"/>
      <c r="B43" s="2"/>
      <c r="C43" s="24"/>
      <c r="D43" s="25"/>
      <c r="E43" s="70"/>
      <c r="F43" s="26" t="s">
        <v>20</v>
      </c>
      <c r="G43" s="27"/>
      <c r="H43" s="27"/>
      <c r="I43" s="27"/>
      <c r="J43" s="70"/>
      <c r="K43" s="71"/>
    </row>
    <row r="44" spans="1:21" x14ac:dyDescent="0.2">
      <c r="A44" s="2"/>
      <c r="B44" s="2"/>
      <c r="C44" s="29"/>
      <c r="D44" s="18"/>
      <c r="E44" s="18"/>
      <c r="F44" s="18"/>
      <c r="G44" s="19"/>
      <c r="H44" s="19"/>
      <c r="I44" s="19"/>
      <c r="J44" s="13"/>
      <c r="K44" s="72"/>
    </row>
    <row r="45" spans="1:21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19"/>
      <c r="J45" s="13"/>
      <c r="K45" s="72"/>
    </row>
    <row r="46" spans="1:21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19"/>
      <c r="J46" s="13"/>
      <c r="K46" s="72"/>
    </row>
    <row r="47" spans="1:21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19"/>
      <c r="J47" s="13"/>
      <c r="K47" s="72"/>
    </row>
    <row r="48" spans="1:21" x14ac:dyDescent="0.2">
      <c r="A48" s="2"/>
      <c r="B48" s="2"/>
      <c r="C48" s="32"/>
      <c r="D48" s="21"/>
      <c r="E48" s="20"/>
      <c r="F48" s="20"/>
      <c r="G48" s="20"/>
      <c r="H48" s="20"/>
      <c r="I48" s="19"/>
      <c r="J48" s="13"/>
      <c r="K48" s="72"/>
    </row>
    <row r="49" spans="1:11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23"/>
      <c r="J49" s="12"/>
      <c r="K49" s="72"/>
    </row>
    <row r="50" spans="1:11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20"/>
      <c r="J50" s="13"/>
      <c r="K50" s="72"/>
    </row>
    <row r="51" spans="1:11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20"/>
      <c r="J51" s="13"/>
      <c r="K51" s="72"/>
    </row>
    <row r="52" spans="1:11" x14ac:dyDescent="0.2">
      <c r="A52" s="2"/>
      <c r="B52" s="2"/>
      <c r="C52" s="31" t="s">
        <v>24</v>
      </c>
      <c r="D52" s="20"/>
      <c r="E52" s="16">
        <v>0</v>
      </c>
      <c r="F52" s="16" t="s">
        <v>43</v>
      </c>
      <c r="G52" s="16" t="s">
        <v>44</v>
      </c>
      <c r="H52" s="16" t="s">
        <v>45</v>
      </c>
      <c r="I52" s="16" t="s">
        <v>46</v>
      </c>
      <c r="J52" s="16" t="s">
        <v>47</v>
      </c>
      <c r="K52" s="36">
        <v>1</v>
      </c>
    </row>
    <row r="53" spans="1:11" x14ac:dyDescent="0.2">
      <c r="B53" s="44"/>
      <c r="C53" s="5">
        <f>COUNTIF(I8:I39,"=100%")</f>
        <v>0</v>
      </c>
      <c r="D53" s="20"/>
      <c r="E53" s="3">
        <f t="shared" ref="E53:K53" si="11">COUNTIF(O8:O39,1)</f>
        <v>0</v>
      </c>
      <c r="F53" s="3">
        <f t="shared" si="11"/>
        <v>0</v>
      </c>
      <c r="G53" s="3">
        <f t="shared" si="11"/>
        <v>0</v>
      </c>
      <c r="H53" s="69">
        <f t="shared" si="11"/>
        <v>0</v>
      </c>
      <c r="I53" s="3">
        <f t="shared" si="11"/>
        <v>0</v>
      </c>
      <c r="J53" s="3">
        <f t="shared" si="11"/>
        <v>0</v>
      </c>
      <c r="K53" s="37">
        <f t="shared" si="11"/>
        <v>0</v>
      </c>
    </row>
    <row r="54" spans="1:11" x14ac:dyDescent="0.2">
      <c r="C54" s="32"/>
      <c r="D54" s="20"/>
      <c r="E54" s="22" t="s">
        <v>27</v>
      </c>
      <c r="F54" s="13"/>
      <c r="G54" s="21"/>
      <c r="H54" s="23"/>
      <c r="I54" s="23"/>
      <c r="J54" s="13"/>
      <c r="K54" s="72"/>
    </row>
    <row r="55" spans="1:11" x14ac:dyDescent="0.2">
      <c r="C55" s="31" t="s">
        <v>23</v>
      </c>
      <c r="D55" s="20"/>
      <c r="E55" s="16">
        <v>0</v>
      </c>
      <c r="F55" s="16" t="s">
        <v>43</v>
      </c>
      <c r="G55" s="16" t="s">
        <v>44</v>
      </c>
      <c r="H55" s="16" t="s">
        <v>45</v>
      </c>
      <c r="I55" s="16" t="s">
        <v>46</v>
      </c>
      <c r="J55" s="16" t="s">
        <v>47</v>
      </c>
      <c r="K55" s="36">
        <v>1</v>
      </c>
    </row>
    <row r="56" spans="1:11" x14ac:dyDescent="0.2">
      <c r="C56" s="5">
        <f>COUNTIF(I8:I39,"&gt;100%")</f>
        <v>0</v>
      </c>
      <c r="D56" s="20"/>
      <c r="E56" s="3">
        <f t="shared" ref="E56:K56" si="12">COUNTIF(O8:O39,2)</f>
        <v>0</v>
      </c>
      <c r="F56" s="3">
        <f t="shared" si="12"/>
        <v>0</v>
      </c>
      <c r="G56" s="3">
        <f t="shared" si="12"/>
        <v>0</v>
      </c>
      <c r="H56" s="69">
        <f t="shared" si="12"/>
        <v>0</v>
      </c>
      <c r="I56" s="3">
        <f t="shared" si="12"/>
        <v>0</v>
      </c>
      <c r="J56" s="3">
        <f t="shared" si="12"/>
        <v>0</v>
      </c>
      <c r="K56" s="37">
        <f t="shared" si="12"/>
        <v>0</v>
      </c>
    </row>
    <row r="57" spans="1:11" x14ac:dyDescent="0.2">
      <c r="C57" s="39"/>
      <c r="D57" s="23"/>
      <c r="E57" s="23"/>
      <c r="F57" s="23"/>
      <c r="G57" s="20"/>
      <c r="H57" s="20"/>
      <c r="I57" s="20"/>
      <c r="J57" s="13"/>
      <c r="K57" s="72"/>
    </row>
    <row r="58" spans="1:11" ht="13.5" thickBot="1" x14ac:dyDescent="0.25">
      <c r="C58" s="40"/>
      <c r="D58" s="41"/>
      <c r="E58" s="41"/>
      <c r="F58" s="41"/>
      <c r="G58" s="42"/>
      <c r="H58" s="42"/>
      <c r="I58" s="42"/>
      <c r="J58" s="73"/>
      <c r="K58" s="74"/>
    </row>
    <row r="59" spans="1:11" x14ac:dyDescent="0.2">
      <c r="C59" s="12"/>
      <c r="D59" s="12"/>
      <c r="E59" s="12"/>
      <c r="F59" s="12"/>
    </row>
    <row r="60" spans="1:11" x14ac:dyDescent="0.2">
      <c r="C60" s="12"/>
      <c r="D60" s="12"/>
      <c r="E60" s="12"/>
      <c r="F60" s="12"/>
    </row>
    <row r="61" spans="1:11" x14ac:dyDescent="0.2">
      <c r="C61" s="12"/>
      <c r="D61" s="12"/>
      <c r="E61" s="12"/>
      <c r="F61" s="12"/>
    </row>
    <row r="62" spans="1:11" x14ac:dyDescent="0.2">
      <c r="C62" s="12"/>
      <c r="D62" s="12"/>
      <c r="E62" s="12"/>
      <c r="F62" s="12"/>
    </row>
    <row r="63" spans="1:11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C4" name="Rango3"/>
    <protectedRange sqref="B8:G39" name="Rango1"/>
    <protectedRange sqref="J8:J39" name="Rango2"/>
    <protectedRange sqref="F4" name="Rango4"/>
  </protectedRanges>
  <autoFilter ref="B7:K7"/>
  <phoneticPr fontId="2" type="noConversion"/>
  <conditionalFormatting sqref="C47">
    <cfRule type="expression" dxfId="6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9:J39">
      <formula1>7</formula1>
    </dataValidation>
    <dataValidation type="whole" operator="lessThan" allowBlank="1" showInputMessage="1" showErrorMessage="1" errorTitle="ERROR" error="No pueden ser más de 6 preguntas. Lee las pautas de la medición de la lectura comprensiva." sqref="J8">
      <formula1>7</formula1>
    </dataValidation>
  </dataValidations>
  <pageMargins left="0.75" right="0.75" top="0.24" bottom="0.22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V63"/>
  <sheetViews>
    <sheetView showGridLines="0" topLeftCell="A2" zoomScaleNormal="100" zoomScaleSheetLayoutView="100" workbookViewId="0">
      <pane ySplit="6" topLeftCell="A32" activePane="bottomLeft" state="frozen"/>
      <selection activeCell="A2" sqref="A2"/>
      <selection pane="bottomLeft" activeCell="C34" sqref="C34:F34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21" width="5.42578125" hidden="1" customWidth="1"/>
    <col min="22" max="24" width="0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491</v>
      </c>
      <c r="G4" s="83"/>
      <c r="H4" s="83"/>
      <c r="I4" s="84"/>
      <c r="J4" s="78" t="s">
        <v>49</v>
      </c>
      <c r="K4" s="79" t="s">
        <v>52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13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42</v>
      </c>
      <c r="O6" s="57"/>
      <c r="P6" s="57"/>
      <c r="Q6" s="57"/>
      <c r="R6" s="57"/>
      <c r="S6" s="57"/>
    </row>
    <row r="7" spans="1:22" ht="35.25" customHeight="1" x14ac:dyDescent="0.2">
      <c r="A7" s="68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 t="s">
        <v>43</v>
      </c>
      <c r="Q7" s="46" t="s">
        <v>44</v>
      </c>
      <c r="R7" s="46" t="s">
        <v>45</v>
      </c>
      <c r="S7" s="46" t="s">
        <v>46</v>
      </c>
      <c r="T7" s="46" t="s">
        <v>47</v>
      </c>
      <c r="U7" s="46">
        <v>1</v>
      </c>
    </row>
    <row r="8" spans="1:22" ht="13.5" x14ac:dyDescent="0.25">
      <c r="A8" s="12">
        <v>1</v>
      </c>
      <c r="B8" s="130"/>
      <c r="C8" s="160" t="s">
        <v>440</v>
      </c>
      <c r="D8" s="137" t="s">
        <v>368</v>
      </c>
      <c r="E8" s="137" t="s">
        <v>265</v>
      </c>
      <c r="F8" s="3"/>
      <c r="G8" s="3"/>
      <c r="H8" s="75" t="str">
        <f t="shared" ref="H8:H39" si="0">IF(G8=0,"",(F8*60)/G8)</f>
        <v/>
      </c>
      <c r="I8" s="54" t="str">
        <f t="shared" ref="I8:I39" si="1">IF(H8="","",H8/170)</f>
        <v/>
      </c>
      <c r="J8" s="3"/>
      <c r="K8" s="6">
        <f t="shared" ref="K8:K39" si="2">J8/6</f>
        <v>0</v>
      </c>
      <c r="N8" s="48" t="str">
        <f t="shared" ref="N8:N39" si="3">IF(I8="","",(IF(I8=0%,0,IF(I8&lt;100%,1,IF(I8=100%,2,IF(I8&gt;100%,3,0))))))</f>
        <v/>
      </c>
      <c r="O8" s="49">
        <f t="shared" ref="O8:O39" si="4">IF(N8=2,IF(J8=0,1,0),IF(N8=3,IF(J8=0,2,0),0))</f>
        <v>0</v>
      </c>
      <c r="P8" s="49">
        <f t="shared" ref="P8:P39" si="5">IF(N8=2,IF(J8=1,1,0),IF(N8=3,IF(J8=1,2,0),0))</f>
        <v>0</v>
      </c>
      <c r="Q8" s="49">
        <f t="shared" ref="Q8:Q39" si="6">IF(N8=2,IF(J8=2,1,0),IF(N8=3,IF(J8=2,2,0),0))</f>
        <v>0</v>
      </c>
      <c r="R8" s="49">
        <f t="shared" ref="R8:R39" si="7">IF(N8=2,IF(J8=3,1,0),IF(N8=3,IF(J8=3,2,0),0))</f>
        <v>0</v>
      </c>
      <c r="S8" s="50">
        <f t="shared" ref="S8:S39" si="8">IF(N8=2,IF(J8=4,1,0),IF(N8=3,IF(J8=4,2,0),0))</f>
        <v>0</v>
      </c>
      <c r="T8" s="50">
        <f t="shared" ref="T8:T39" si="9">IF(N8=2,IF(J8=5,1,0),IF(N8=3,IF(J8=5,2,0),0))</f>
        <v>0</v>
      </c>
      <c r="U8" s="50">
        <f t="shared" ref="U8:U39" si="10">IF(N8=2,IF(J8=6,1,0),IF(N8=3,IF(J8=6,2,0),0))</f>
        <v>0</v>
      </c>
      <c r="V8" t="s">
        <v>34</v>
      </c>
    </row>
    <row r="9" spans="1:22" ht="13.5" x14ac:dyDescent="0.25">
      <c r="A9" s="12">
        <v>2</v>
      </c>
      <c r="B9" s="5"/>
      <c r="C9" s="160" t="s">
        <v>441</v>
      </c>
      <c r="D9" s="137" t="s">
        <v>117</v>
      </c>
      <c r="E9" s="137" t="s">
        <v>451</v>
      </c>
      <c r="F9" s="3"/>
      <c r="G9" s="3"/>
      <c r="H9" s="75" t="str">
        <f t="shared" si="0"/>
        <v/>
      </c>
      <c r="I9" s="54" t="str">
        <f t="shared" si="1"/>
        <v/>
      </c>
      <c r="J9" s="3"/>
      <c r="K9" s="6">
        <f t="shared" si="2"/>
        <v>0</v>
      </c>
      <c r="N9" s="48" t="str">
        <f t="shared" si="3"/>
        <v/>
      </c>
      <c r="O9" s="49">
        <f t="shared" si="4"/>
        <v>0</v>
      </c>
      <c r="P9" s="49">
        <f t="shared" si="5"/>
        <v>0</v>
      </c>
      <c r="Q9" s="49">
        <f t="shared" si="6"/>
        <v>0</v>
      </c>
      <c r="R9" s="49">
        <f t="shared" si="7"/>
        <v>0</v>
      </c>
      <c r="S9" s="50">
        <f t="shared" si="8"/>
        <v>0</v>
      </c>
      <c r="T9" s="50">
        <f t="shared" si="9"/>
        <v>0</v>
      </c>
      <c r="U9" s="50">
        <f t="shared" si="10"/>
        <v>0</v>
      </c>
      <c r="V9" t="s">
        <v>36</v>
      </c>
    </row>
    <row r="10" spans="1:22" ht="13.5" x14ac:dyDescent="0.25">
      <c r="A10" s="12">
        <v>3</v>
      </c>
      <c r="B10" s="5"/>
      <c r="C10" s="160" t="s">
        <v>442</v>
      </c>
      <c r="D10" s="137" t="s">
        <v>101</v>
      </c>
      <c r="E10" s="137" t="s">
        <v>452</v>
      </c>
      <c r="F10" s="3"/>
      <c r="G10" s="3"/>
      <c r="H10" s="75" t="str">
        <f t="shared" si="0"/>
        <v/>
      </c>
      <c r="I10" s="54" t="str">
        <f t="shared" si="1"/>
        <v/>
      </c>
      <c r="J10" s="3"/>
      <c r="K10" s="6">
        <f t="shared" si="2"/>
        <v>0</v>
      </c>
      <c r="N10" s="48" t="str">
        <f t="shared" si="3"/>
        <v/>
      </c>
      <c r="O10" s="49">
        <f t="shared" si="4"/>
        <v>0</v>
      </c>
      <c r="P10" s="49">
        <f t="shared" si="5"/>
        <v>0</v>
      </c>
      <c r="Q10" s="49">
        <f t="shared" si="6"/>
        <v>0</v>
      </c>
      <c r="R10" s="49">
        <f t="shared" si="7"/>
        <v>0</v>
      </c>
      <c r="S10" s="50">
        <f t="shared" si="8"/>
        <v>0</v>
      </c>
      <c r="T10" s="50">
        <f t="shared" si="9"/>
        <v>0</v>
      </c>
      <c r="U10" s="50">
        <f t="shared" si="10"/>
        <v>0</v>
      </c>
      <c r="V10" t="s">
        <v>37</v>
      </c>
    </row>
    <row r="11" spans="1:22" ht="13.5" x14ac:dyDescent="0.25">
      <c r="A11" s="12">
        <v>4</v>
      </c>
      <c r="B11" s="5"/>
      <c r="C11" s="160" t="s">
        <v>83</v>
      </c>
      <c r="D11" s="137" t="s">
        <v>117</v>
      </c>
      <c r="E11" s="137" t="s">
        <v>453</v>
      </c>
      <c r="F11" s="3"/>
      <c r="G11" s="3"/>
      <c r="H11" s="75" t="str">
        <f t="shared" si="0"/>
        <v/>
      </c>
      <c r="I11" s="54" t="str">
        <f t="shared" si="1"/>
        <v/>
      </c>
      <c r="J11" s="3"/>
      <c r="K11" s="6">
        <f t="shared" si="2"/>
        <v>0</v>
      </c>
      <c r="N11" s="48" t="str">
        <f t="shared" si="3"/>
        <v/>
      </c>
      <c r="O11" s="49">
        <f t="shared" si="4"/>
        <v>0</v>
      </c>
      <c r="P11" s="49">
        <f t="shared" si="5"/>
        <v>0</v>
      </c>
      <c r="Q11" s="49">
        <f t="shared" si="6"/>
        <v>0</v>
      </c>
      <c r="R11" s="49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  <c r="V11" t="s">
        <v>38</v>
      </c>
    </row>
    <row r="12" spans="1:22" ht="13.5" x14ac:dyDescent="0.25">
      <c r="A12" s="12">
        <v>5</v>
      </c>
      <c r="B12" s="5"/>
      <c r="C12" s="160" t="s">
        <v>146</v>
      </c>
      <c r="D12" s="137" t="s">
        <v>445</v>
      </c>
      <c r="E12" s="137" t="s">
        <v>454</v>
      </c>
      <c r="F12" s="3"/>
      <c r="G12" s="3"/>
      <c r="H12" s="75" t="str">
        <f t="shared" si="0"/>
        <v/>
      </c>
      <c r="I12" s="54" t="str">
        <f t="shared" si="1"/>
        <v/>
      </c>
      <c r="J12" s="3"/>
      <c r="K12" s="6">
        <f t="shared" si="2"/>
        <v>0</v>
      </c>
      <c r="N12" s="48" t="str">
        <f t="shared" si="3"/>
        <v/>
      </c>
      <c r="O12" s="49">
        <f t="shared" si="4"/>
        <v>0</v>
      </c>
      <c r="P12" s="49">
        <f t="shared" si="5"/>
        <v>0</v>
      </c>
      <c r="Q12" s="49">
        <f t="shared" si="6"/>
        <v>0</v>
      </c>
      <c r="R12" s="49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  <c r="V12" t="s">
        <v>39</v>
      </c>
    </row>
    <row r="13" spans="1:22" x14ac:dyDescent="0.2">
      <c r="A13" s="12">
        <v>6</v>
      </c>
      <c r="B13" s="5"/>
      <c r="C13" s="160" t="s">
        <v>84</v>
      </c>
      <c r="D13" s="121" t="s">
        <v>446</v>
      </c>
      <c r="E13" s="121" t="s">
        <v>455</v>
      </c>
      <c r="F13" s="3"/>
      <c r="G13" s="3"/>
      <c r="H13" s="75" t="str">
        <f t="shared" si="0"/>
        <v/>
      </c>
      <c r="I13" s="54" t="str">
        <f t="shared" si="1"/>
        <v/>
      </c>
      <c r="J13" s="3"/>
      <c r="K13" s="6">
        <f t="shared" si="2"/>
        <v>0</v>
      </c>
      <c r="N13" s="48" t="str">
        <f t="shared" si="3"/>
        <v/>
      </c>
      <c r="O13" s="49">
        <f t="shared" si="4"/>
        <v>0</v>
      </c>
      <c r="P13" s="49">
        <f t="shared" si="5"/>
        <v>0</v>
      </c>
      <c r="Q13" s="49">
        <f t="shared" si="6"/>
        <v>0</v>
      </c>
      <c r="R13" s="49">
        <f t="shared" si="7"/>
        <v>0</v>
      </c>
      <c r="S13" s="50">
        <f t="shared" si="8"/>
        <v>0</v>
      </c>
      <c r="T13" s="50">
        <f t="shared" si="9"/>
        <v>0</v>
      </c>
      <c r="U13" s="50">
        <f t="shared" si="10"/>
        <v>0</v>
      </c>
      <c r="V13" t="s">
        <v>40</v>
      </c>
    </row>
    <row r="14" spans="1:22" ht="13.5" x14ac:dyDescent="0.25">
      <c r="A14" s="12">
        <v>7</v>
      </c>
      <c r="B14" s="5"/>
      <c r="C14" s="160" t="s">
        <v>443</v>
      </c>
      <c r="D14" s="137" t="s">
        <v>447</v>
      </c>
      <c r="E14" s="137" t="s">
        <v>456</v>
      </c>
      <c r="F14" s="3"/>
      <c r="G14" s="3"/>
      <c r="H14" s="75" t="str">
        <f t="shared" si="0"/>
        <v/>
      </c>
      <c r="I14" s="54" t="str">
        <f t="shared" si="1"/>
        <v/>
      </c>
      <c r="J14" s="3"/>
      <c r="K14" s="6">
        <f t="shared" si="2"/>
        <v>0</v>
      </c>
      <c r="N14" s="48" t="str">
        <f t="shared" si="3"/>
        <v/>
      </c>
      <c r="O14" s="49">
        <f t="shared" si="4"/>
        <v>0</v>
      </c>
      <c r="P14" s="49">
        <f t="shared" si="5"/>
        <v>0</v>
      </c>
      <c r="Q14" s="49">
        <f t="shared" si="6"/>
        <v>0</v>
      </c>
      <c r="R14" s="49">
        <f t="shared" si="7"/>
        <v>0</v>
      </c>
      <c r="S14" s="50">
        <f t="shared" si="8"/>
        <v>0</v>
      </c>
      <c r="T14" s="50">
        <f t="shared" si="9"/>
        <v>0</v>
      </c>
      <c r="U14" s="50">
        <f t="shared" si="10"/>
        <v>0</v>
      </c>
      <c r="V14" t="s">
        <v>41</v>
      </c>
    </row>
    <row r="15" spans="1:22" ht="13.5" x14ac:dyDescent="0.25">
      <c r="A15" s="12">
        <v>8</v>
      </c>
      <c r="B15" s="5"/>
      <c r="C15" s="160" t="s">
        <v>86</v>
      </c>
      <c r="D15" s="137" t="s">
        <v>448</v>
      </c>
      <c r="E15" s="137" t="s">
        <v>457</v>
      </c>
      <c r="F15" s="3"/>
      <c r="G15" s="3"/>
      <c r="H15" s="75" t="str">
        <f t="shared" si="0"/>
        <v/>
      </c>
      <c r="I15" s="54" t="str">
        <f t="shared" si="1"/>
        <v/>
      </c>
      <c r="J15" s="3"/>
      <c r="K15" s="6">
        <f t="shared" si="2"/>
        <v>0</v>
      </c>
      <c r="N15" s="48" t="str">
        <f t="shared" si="3"/>
        <v/>
      </c>
      <c r="O15" s="49">
        <f t="shared" si="4"/>
        <v>0</v>
      </c>
      <c r="P15" s="49">
        <f t="shared" si="5"/>
        <v>0</v>
      </c>
      <c r="Q15" s="49">
        <f t="shared" si="6"/>
        <v>0</v>
      </c>
      <c r="R15" s="49">
        <f t="shared" si="7"/>
        <v>0</v>
      </c>
      <c r="S15" s="50">
        <f t="shared" si="8"/>
        <v>0</v>
      </c>
      <c r="T15" s="50">
        <f t="shared" si="9"/>
        <v>0</v>
      </c>
      <c r="U15" s="50">
        <f t="shared" si="10"/>
        <v>0</v>
      </c>
      <c r="V15" t="s">
        <v>35</v>
      </c>
    </row>
    <row r="16" spans="1:22" ht="13.5" x14ac:dyDescent="0.25">
      <c r="A16" s="12">
        <v>9</v>
      </c>
      <c r="B16" s="5"/>
      <c r="C16" s="160" t="s">
        <v>170</v>
      </c>
      <c r="D16" s="137" t="s">
        <v>212</v>
      </c>
      <c r="E16" s="137" t="s">
        <v>458</v>
      </c>
      <c r="F16" s="3"/>
      <c r="G16" s="3"/>
      <c r="H16" s="75" t="str">
        <f t="shared" si="0"/>
        <v/>
      </c>
      <c r="I16" s="54" t="str">
        <f t="shared" si="1"/>
        <v/>
      </c>
      <c r="J16" s="3"/>
      <c r="K16" s="6">
        <f t="shared" si="2"/>
        <v>0</v>
      </c>
      <c r="N16" s="48" t="str">
        <f t="shared" si="3"/>
        <v/>
      </c>
      <c r="O16" s="49">
        <f t="shared" si="4"/>
        <v>0</v>
      </c>
      <c r="P16" s="49">
        <f t="shared" si="5"/>
        <v>0</v>
      </c>
      <c r="Q16" s="49">
        <f t="shared" si="6"/>
        <v>0</v>
      </c>
      <c r="R16" s="49">
        <f t="shared" si="7"/>
        <v>0</v>
      </c>
      <c r="S16" s="50">
        <f t="shared" si="8"/>
        <v>0</v>
      </c>
      <c r="T16" s="50">
        <f t="shared" si="9"/>
        <v>0</v>
      </c>
      <c r="U16" s="50">
        <f t="shared" si="10"/>
        <v>0</v>
      </c>
    </row>
    <row r="17" spans="1:21" ht="13.5" x14ac:dyDescent="0.25">
      <c r="A17" s="12">
        <v>10</v>
      </c>
      <c r="B17" s="5"/>
      <c r="C17" s="160" t="s">
        <v>170</v>
      </c>
      <c r="D17" s="137" t="s">
        <v>113</v>
      </c>
      <c r="E17" s="137" t="s">
        <v>459</v>
      </c>
      <c r="F17" s="3"/>
      <c r="G17" s="3"/>
      <c r="H17" s="75" t="str">
        <f t="shared" si="0"/>
        <v/>
      </c>
      <c r="I17" s="54" t="str">
        <f t="shared" si="1"/>
        <v/>
      </c>
      <c r="J17" s="3"/>
      <c r="K17" s="6">
        <f t="shared" si="2"/>
        <v>0</v>
      </c>
      <c r="N17" s="48" t="str">
        <f t="shared" si="3"/>
        <v/>
      </c>
      <c r="O17" s="49">
        <f t="shared" si="4"/>
        <v>0</v>
      </c>
      <c r="P17" s="49">
        <f t="shared" si="5"/>
        <v>0</v>
      </c>
      <c r="Q17" s="49">
        <f t="shared" si="6"/>
        <v>0</v>
      </c>
      <c r="R17" s="49">
        <f t="shared" si="7"/>
        <v>0</v>
      </c>
      <c r="S17" s="50">
        <f t="shared" si="8"/>
        <v>0</v>
      </c>
      <c r="T17" s="50">
        <f t="shared" si="9"/>
        <v>0</v>
      </c>
      <c r="U17" s="50">
        <f t="shared" si="10"/>
        <v>0</v>
      </c>
    </row>
    <row r="18" spans="1:21" ht="13.5" x14ac:dyDescent="0.25">
      <c r="A18" s="12">
        <v>11</v>
      </c>
      <c r="B18" s="5"/>
      <c r="C18" s="172" t="s">
        <v>90</v>
      </c>
      <c r="D18" s="180" t="s">
        <v>117</v>
      </c>
      <c r="E18" s="180" t="s">
        <v>461</v>
      </c>
      <c r="F18" s="3"/>
      <c r="G18" s="3"/>
      <c r="H18" s="75" t="str">
        <f t="shared" si="0"/>
        <v/>
      </c>
      <c r="I18" s="54" t="str">
        <f t="shared" si="1"/>
        <v/>
      </c>
      <c r="J18" s="3"/>
      <c r="K18" s="6">
        <f t="shared" si="2"/>
        <v>0</v>
      </c>
      <c r="N18" s="48" t="str">
        <f t="shared" si="3"/>
        <v/>
      </c>
      <c r="O18" s="49">
        <f t="shared" si="4"/>
        <v>0</v>
      </c>
      <c r="P18" s="49">
        <f t="shared" si="5"/>
        <v>0</v>
      </c>
      <c r="Q18" s="49">
        <f t="shared" si="6"/>
        <v>0</v>
      </c>
      <c r="R18" s="49">
        <f t="shared" si="7"/>
        <v>0</v>
      </c>
      <c r="S18" s="50">
        <f t="shared" si="8"/>
        <v>0</v>
      </c>
      <c r="T18" s="50">
        <f t="shared" si="9"/>
        <v>0</v>
      </c>
      <c r="U18" s="50">
        <f t="shared" si="10"/>
        <v>0</v>
      </c>
    </row>
    <row r="19" spans="1:21" ht="27" x14ac:dyDescent="0.25">
      <c r="A19" s="12">
        <v>12</v>
      </c>
      <c r="B19" s="5"/>
      <c r="C19" s="172" t="s">
        <v>328</v>
      </c>
      <c r="D19" s="180" t="s">
        <v>276</v>
      </c>
      <c r="E19" s="180" t="s">
        <v>462</v>
      </c>
      <c r="F19" s="3"/>
      <c r="G19" s="3"/>
      <c r="H19" s="75" t="str">
        <f t="shared" si="0"/>
        <v/>
      </c>
      <c r="I19" s="54" t="str">
        <f t="shared" si="1"/>
        <v/>
      </c>
      <c r="J19" s="3"/>
      <c r="K19" s="6">
        <f t="shared" si="2"/>
        <v>0</v>
      </c>
      <c r="N19" s="48" t="str">
        <f t="shared" si="3"/>
        <v/>
      </c>
      <c r="O19" s="49">
        <f t="shared" si="4"/>
        <v>0</v>
      </c>
      <c r="P19" s="49">
        <f t="shared" si="5"/>
        <v>0</v>
      </c>
      <c r="Q19" s="49">
        <f t="shared" si="6"/>
        <v>0</v>
      </c>
      <c r="R19" s="49">
        <f t="shared" si="7"/>
        <v>0</v>
      </c>
      <c r="S19" s="50">
        <f t="shared" si="8"/>
        <v>0</v>
      </c>
      <c r="T19" s="50">
        <f t="shared" si="9"/>
        <v>0</v>
      </c>
      <c r="U19" s="50">
        <f t="shared" si="10"/>
        <v>0</v>
      </c>
    </row>
    <row r="20" spans="1:21" ht="27" x14ac:dyDescent="0.25">
      <c r="A20" s="12">
        <v>13</v>
      </c>
      <c r="B20" s="5"/>
      <c r="C20" s="172" t="s">
        <v>328</v>
      </c>
      <c r="D20" s="180" t="s">
        <v>98</v>
      </c>
      <c r="E20" s="180" t="s">
        <v>463</v>
      </c>
      <c r="F20" s="3"/>
      <c r="G20" s="3"/>
      <c r="H20" s="75" t="str">
        <f t="shared" si="0"/>
        <v/>
      </c>
      <c r="I20" s="54" t="str">
        <f t="shared" si="1"/>
        <v/>
      </c>
      <c r="J20" s="3"/>
      <c r="K20" s="6">
        <f t="shared" si="2"/>
        <v>0</v>
      </c>
      <c r="N20" s="48" t="str">
        <f t="shared" si="3"/>
        <v/>
      </c>
      <c r="O20" s="49">
        <f t="shared" si="4"/>
        <v>0</v>
      </c>
      <c r="P20" s="49">
        <f t="shared" si="5"/>
        <v>0</v>
      </c>
      <c r="Q20" s="49">
        <f t="shared" si="6"/>
        <v>0</v>
      </c>
      <c r="R20" s="49">
        <f t="shared" si="7"/>
        <v>0</v>
      </c>
      <c r="S20" s="50">
        <f t="shared" si="8"/>
        <v>0</v>
      </c>
      <c r="T20" s="50">
        <f t="shared" si="9"/>
        <v>0</v>
      </c>
      <c r="U20" s="50">
        <f t="shared" si="10"/>
        <v>0</v>
      </c>
    </row>
    <row r="21" spans="1:21" ht="27" x14ac:dyDescent="0.25">
      <c r="A21" s="12">
        <v>14</v>
      </c>
      <c r="B21" s="5"/>
      <c r="C21" s="172" t="s">
        <v>444</v>
      </c>
      <c r="D21" s="180" t="s">
        <v>449</v>
      </c>
      <c r="E21" s="180" t="s">
        <v>464</v>
      </c>
      <c r="F21" s="3"/>
      <c r="G21" s="3"/>
      <c r="H21" s="75" t="str">
        <f t="shared" si="0"/>
        <v/>
      </c>
      <c r="I21" s="54" t="str">
        <f t="shared" si="1"/>
        <v/>
      </c>
      <c r="J21" s="3"/>
      <c r="K21" s="6">
        <f t="shared" si="2"/>
        <v>0</v>
      </c>
      <c r="N21" s="48" t="str">
        <f t="shared" si="3"/>
        <v/>
      </c>
      <c r="O21" s="49">
        <f t="shared" si="4"/>
        <v>0</v>
      </c>
      <c r="P21" s="49">
        <f t="shared" si="5"/>
        <v>0</v>
      </c>
      <c r="Q21" s="49">
        <f t="shared" si="6"/>
        <v>0</v>
      </c>
      <c r="R21" s="49">
        <f t="shared" si="7"/>
        <v>0</v>
      </c>
      <c r="S21" s="50">
        <f t="shared" si="8"/>
        <v>0</v>
      </c>
      <c r="T21" s="50">
        <f t="shared" si="9"/>
        <v>0</v>
      </c>
      <c r="U21" s="50">
        <f t="shared" si="10"/>
        <v>0</v>
      </c>
    </row>
    <row r="22" spans="1:21" ht="13.5" x14ac:dyDescent="0.25">
      <c r="A22" s="12">
        <v>15</v>
      </c>
      <c r="B22" s="5"/>
      <c r="C22" s="172" t="s">
        <v>116</v>
      </c>
      <c r="D22" s="180" t="s">
        <v>97</v>
      </c>
      <c r="E22" s="180" t="s">
        <v>465</v>
      </c>
      <c r="F22" s="3"/>
      <c r="G22" s="3"/>
      <c r="H22" s="75" t="str">
        <f t="shared" si="0"/>
        <v/>
      </c>
      <c r="I22" s="54" t="str">
        <f t="shared" si="1"/>
        <v/>
      </c>
      <c r="J22" s="3"/>
      <c r="K22" s="6">
        <f t="shared" si="2"/>
        <v>0</v>
      </c>
      <c r="N22" s="48" t="str">
        <f t="shared" si="3"/>
        <v/>
      </c>
      <c r="O22" s="49">
        <f t="shared" si="4"/>
        <v>0</v>
      </c>
      <c r="P22" s="49">
        <f t="shared" si="5"/>
        <v>0</v>
      </c>
      <c r="Q22" s="49">
        <f t="shared" si="6"/>
        <v>0</v>
      </c>
      <c r="R22" s="49">
        <f t="shared" si="7"/>
        <v>0</v>
      </c>
      <c r="S22" s="50">
        <f t="shared" si="8"/>
        <v>0</v>
      </c>
      <c r="T22" s="50">
        <f t="shared" si="9"/>
        <v>0</v>
      </c>
      <c r="U22" s="50">
        <f t="shared" si="10"/>
        <v>0</v>
      </c>
    </row>
    <row r="23" spans="1:21" ht="13.5" x14ac:dyDescent="0.25">
      <c r="A23" s="12">
        <v>16</v>
      </c>
      <c r="B23" s="5"/>
      <c r="C23" s="172" t="s">
        <v>117</v>
      </c>
      <c r="D23" s="180" t="s">
        <v>155</v>
      </c>
      <c r="E23" s="180" t="s">
        <v>466</v>
      </c>
      <c r="F23" s="3"/>
      <c r="G23" s="3"/>
      <c r="H23" s="75" t="str">
        <f t="shared" si="0"/>
        <v/>
      </c>
      <c r="I23" s="54" t="str">
        <f t="shared" si="1"/>
        <v/>
      </c>
      <c r="J23" s="3"/>
      <c r="K23" s="6">
        <f t="shared" si="2"/>
        <v>0</v>
      </c>
      <c r="N23" s="48" t="str">
        <f t="shared" si="3"/>
        <v/>
      </c>
      <c r="O23" s="49">
        <f t="shared" si="4"/>
        <v>0</v>
      </c>
      <c r="P23" s="49">
        <f t="shared" si="5"/>
        <v>0</v>
      </c>
      <c r="Q23" s="49">
        <f t="shared" si="6"/>
        <v>0</v>
      </c>
      <c r="R23" s="49">
        <f t="shared" si="7"/>
        <v>0</v>
      </c>
      <c r="S23" s="50">
        <f t="shared" si="8"/>
        <v>0</v>
      </c>
      <c r="T23" s="50">
        <f t="shared" si="9"/>
        <v>0</v>
      </c>
      <c r="U23" s="50">
        <f t="shared" si="10"/>
        <v>0</v>
      </c>
    </row>
    <row r="24" spans="1:21" ht="27" x14ac:dyDescent="0.25">
      <c r="A24" s="12">
        <v>17</v>
      </c>
      <c r="B24" s="5"/>
      <c r="C24" s="172" t="s">
        <v>155</v>
      </c>
      <c r="D24" s="180" t="s">
        <v>164</v>
      </c>
      <c r="E24" s="180" t="s">
        <v>467</v>
      </c>
      <c r="F24" s="3"/>
      <c r="G24" s="3"/>
      <c r="H24" s="75" t="str">
        <f t="shared" si="0"/>
        <v/>
      </c>
      <c r="I24" s="54" t="str">
        <f t="shared" si="1"/>
        <v/>
      </c>
      <c r="J24" s="3"/>
      <c r="K24" s="6">
        <f t="shared" si="2"/>
        <v>0</v>
      </c>
      <c r="N24" s="48" t="str">
        <f t="shared" si="3"/>
        <v/>
      </c>
      <c r="O24" s="49">
        <f t="shared" si="4"/>
        <v>0</v>
      </c>
      <c r="P24" s="49">
        <f t="shared" si="5"/>
        <v>0</v>
      </c>
      <c r="Q24" s="49">
        <f t="shared" si="6"/>
        <v>0</v>
      </c>
      <c r="R24" s="49">
        <f t="shared" si="7"/>
        <v>0</v>
      </c>
      <c r="S24" s="50">
        <f t="shared" si="8"/>
        <v>0</v>
      </c>
      <c r="T24" s="50">
        <f t="shared" si="9"/>
        <v>0</v>
      </c>
      <c r="U24" s="50">
        <f t="shared" si="10"/>
        <v>0</v>
      </c>
    </row>
    <row r="25" spans="1:21" ht="27" x14ac:dyDescent="0.25">
      <c r="A25" s="12">
        <v>18</v>
      </c>
      <c r="B25" s="5"/>
      <c r="C25" s="172" t="s">
        <v>155</v>
      </c>
      <c r="D25" s="180" t="s">
        <v>212</v>
      </c>
      <c r="E25" s="180" t="s">
        <v>468</v>
      </c>
      <c r="F25" s="3"/>
      <c r="G25" s="3"/>
      <c r="H25" s="75" t="str">
        <f t="shared" si="0"/>
        <v/>
      </c>
      <c r="I25" s="54" t="str">
        <f t="shared" si="1"/>
        <v/>
      </c>
      <c r="J25" s="3"/>
      <c r="K25" s="6">
        <f t="shared" si="2"/>
        <v>0</v>
      </c>
      <c r="N25" s="48" t="str">
        <f t="shared" si="3"/>
        <v/>
      </c>
      <c r="O25" s="49">
        <f t="shared" si="4"/>
        <v>0</v>
      </c>
      <c r="P25" s="49">
        <f t="shared" si="5"/>
        <v>0</v>
      </c>
      <c r="Q25" s="49">
        <f t="shared" si="6"/>
        <v>0</v>
      </c>
      <c r="R25" s="49">
        <f t="shared" si="7"/>
        <v>0</v>
      </c>
      <c r="S25" s="50">
        <f t="shared" si="8"/>
        <v>0</v>
      </c>
      <c r="T25" s="50">
        <f t="shared" si="9"/>
        <v>0</v>
      </c>
      <c r="U25" s="50">
        <f t="shared" si="10"/>
        <v>0</v>
      </c>
    </row>
    <row r="26" spans="1:21" ht="27" x14ac:dyDescent="0.25">
      <c r="A26" s="12">
        <v>19</v>
      </c>
      <c r="B26" s="5"/>
      <c r="C26" s="172" t="s">
        <v>98</v>
      </c>
      <c r="D26" s="180" t="s">
        <v>91</v>
      </c>
      <c r="E26" s="180" t="s">
        <v>469</v>
      </c>
      <c r="F26" s="3"/>
      <c r="G26" s="3"/>
      <c r="H26" s="75" t="str">
        <f t="shared" si="0"/>
        <v/>
      </c>
      <c r="I26" s="54" t="str">
        <f t="shared" si="1"/>
        <v/>
      </c>
      <c r="J26" s="3"/>
      <c r="K26" s="6">
        <f t="shared" si="2"/>
        <v>0</v>
      </c>
      <c r="N26" s="48" t="str">
        <f t="shared" si="3"/>
        <v/>
      </c>
      <c r="O26" s="49">
        <f t="shared" si="4"/>
        <v>0</v>
      </c>
      <c r="P26" s="49">
        <f t="shared" si="5"/>
        <v>0</v>
      </c>
      <c r="Q26" s="49">
        <f t="shared" si="6"/>
        <v>0</v>
      </c>
      <c r="R26" s="49">
        <f t="shared" si="7"/>
        <v>0</v>
      </c>
      <c r="S26" s="50">
        <f t="shared" si="8"/>
        <v>0</v>
      </c>
      <c r="T26" s="50">
        <f t="shared" si="9"/>
        <v>0</v>
      </c>
      <c r="U26" s="50">
        <f t="shared" si="10"/>
        <v>0</v>
      </c>
    </row>
    <row r="27" spans="1:21" ht="27" x14ac:dyDescent="0.25">
      <c r="A27" s="12">
        <v>20</v>
      </c>
      <c r="B27" s="5"/>
      <c r="C27" s="172" t="s">
        <v>98</v>
      </c>
      <c r="D27" s="180" t="s">
        <v>220</v>
      </c>
      <c r="E27" s="180" t="s">
        <v>470</v>
      </c>
      <c r="F27" s="3"/>
      <c r="G27" s="3"/>
      <c r="H27" s="75" t="str">
        <f t="shared" si="0"/>
        <v/>
      </c>
      <c r="I27" s="54" t="str">
        <f t="shared" si="1"/>
        <v/>
      </c>
      <c r="J27" s="3"/>
      <c r="K27" s="6">
        <f t="shared" si="2"/>
        <v>0</v>
      </c>
      <c r="N27" s="48" t="str">
        <f t="shared" si="3"/>
        <v/>
      </c>
      <c r="O27" s="49">
        <f t="shared" si="4"/>
        <v>0</v>
      </c>
      <c r="P27" s="49">
        <f t="shared" si="5"/>
        <v>0</v>
      </c>
      <c r="Q27" s="49">
        <f t="shared" si="6"/>
        <v>0</v>
      </c>
      <c r="R27" s="49">
        <f t="shared" si="7"/>
        <v>0</v>
      </c>
      <c r="S27" s="50">
        <f t="shared" si="8"/>
        <v>0</v>
      </c>
      <c r="T27" s="50">
        <f t="shared" si="9"/>
        <v>0</v>
      </c>
      <c r="U27" s="50">
        <f t="shared" si="10"/>
        <v>0</v>
      </c>
    </row>
    <row r="28" spans="1:21" ht="13.5" x14ac:dyDescent="0.25">
      <c r="A28" s="12">
        <v>21</v>
      </c>
      <c r="B28" s="5"/>
      <c r="C28" s="172" t="s">
        <v>168</v>
      </c>
      <c r="D28" s="180" t="s">
        <v>117</v>
      </c>
      <c r="E28" s="180" t="s">
        <v>471</v>
      </c>
      <c r="F28" s="3"/>
      <c r="G28" s="3"/>
      <c r="H28" s="75" t="str">
        <f t="shared" si="0"/>
        <v/>
      </c>
      <c r="I28" s="54" t="str">
        <f t="shared" si="1"/>
        <v/>
      </c>
      <c r="J28" s="3"/>
      <c r="K28" s="6">
        <f t="shared" si="2"/>
        <v>0</v>
      </c>
      <c r="N28" s="48" t="str">
        <f t="shared" si="3"/>
        <v/>
      </c>
      <c r="O28" s="49">
        <f t="shared" si="4"/>
        <v>0</v>
      </c>
      <c r="P28" s="49">
        <f t="shared" si="5"/>
        <v>0</v>
      </c>
      <c r="Q28" s="49">
        <f t="shared" si="6"/>
        <v>0</v>
      </c>
      <c r="R28" s="49">
        <f t="shared" si="7"/>
        <v>0</v>
      </c>
      <c r="S28" s="50">
        <f t="shared" si="8"/>
        <v>0</v>
      </c>
      <c r="T28" s="50">
        <f t="shared" si="9"/>
        <v>0</v>
      </c>
      <c r="U28" s="50">
        <f t="shared" si="10"/>
        <v>0</v>
      </c>
    </row>
    <row r="29" spans="1:21" ht="27" x14ac:dyDescent="0.25">
      <c r="A29" s="12">
        <v>22</v>
      </c>
      <c r="B29" s="5"/>
      <c r="C29" s="172" t="s">
        <v>266</v>
      </c>
      <c r="D29" s="181" t="s">
        <v>277</v>
      </c>
      <c r="E29" s="181" t="s">
        <v>472</v>
      </c>
      <c r="F29" s="3"/>
      <c r="G29" s="3"/>
      <c r="H29" s="75" t="str">
        <f t="shared" si="0"/>
        <v/>
      </c>
      <c r="I29" s="54" t="str">
        <f t="shared" si="1"/>
        <v/>
      </c>
      <c r="J29" s="3"/>
      <c r="K29" s="6">
        <f t="shared" si="2"/>
        <v>0</v>
      </c>
      <c r="N29" s="48" t="str">
        <f t="shared" si="3"/>
        <v/>
      </c>
      <c r="O29" s="49">
        <f t="shared" si="4"/>
        <v>0</v>
      </c>
      <c r="P29" s="49">
        <f t="shared" si="5"/>
        <v>0</v>
      </c>
      <c r="Q29" s="49">
        <f t="shared" si="6"/>
        <v>0</v>
      </c>
      <c r="R29" s="49">
        <f t="shared" si="7"/>
        <v>0</v>
      </c>
      <c r="S29" s="50">
        <f t="shared" si="8"/>
        <v>0</v>
      </c>
      <c r="T29" s="50">
        <f t="shared" si="9"/>
        <v>0</v>
      </c>
      <c r="U29" s="50">
        <f t="shared" si="10"/>
        <v>0</v>
      </c>
    </row>
    <row r="30" spans="1:21" x14ac:dyDescent="0.2">
      <c r="A30" s="12">
        <v>23</v>
      </c>
      <c r="B30" s="5"/>
      <c r="C30" s="172" t="s">
        <v>368</v>
      </c>
      <c r="D30" s="182" t="s">
        <v>450</v>
      </c>
      <c r="E30" s="182" t="s">
        <v>473</v>
      </c>
      <c r="F30" s="3"/>
      <c r="G30" s="3"/>
      <c r="H30" s="75" t="str">
        <f t="shared" si="0"/>
        <v/>
      </c>
      <c r="I30" s="54" t="str">
        <f t="shared" si="1"/>
        <v/>
      </c>
      <c r="J30" s="3"/>
      <c r="K30" s="6">
        <f t="shared" si="2"/>
        <v>0</v>
      </c>
      <c r="N30" s="48" t="str">
        <f t="shared" si="3"/>
        <v/>
      </c>
      <c r="O30" s="49">
        <f t="shared" si="4"/>
        <v>0</v>
      </c>
      <c r="P30" s="49">
        <f t="shared" si="5"/>
        <v>0</v>
      </c>
      <c r="Q30" s="49">
        <f t="shared" si="6"/>
        <v>0</v>
      </c>
      <c r="R30" s="49">
        <f t="shared" si="7"/>
        <v>0</v>
      </c>
      <c r="S30" s="50">
        <f t="shared" si="8"/>
        <v>0</v>
      </c>
      <c r="T30" s="50">
        <f t="shared" si="9"/>
        <v>0</v>
      </c>
      <c r="U30" s="50">
        <f t="shared" si="10"/>
        <v>0</v>
      </c>
    </row>
    <row r="31" spans="1:21" x14ac:dyDescent="0.2">
      <c r="A31" s="12">
        <v>24</v>
      </c>
      <c r="B31" s="5"/>
      <c r="C31" s="172" t="s">
        <v>368</v>
      </c>
      <c r="D31" s="183" t="s">
        <v>220</v>
      </c>
      <c r="E31" s="183" t="s">
        <v>474</v>
      </c>
      <c r="F31" s="3"/>
      <c r="G31" s="3"/>
      <c r="H31" s="75" t="str">
        <f t="shared" si="0"/>
        <v/>
      </c>
      <c r="I31" s="54" t="str">
        <f t="shared" si="1"/>
        <v/>
      </c>
      <c r="J31" s="3"/>
      <c r="K31" s="6">
        <f t="shared" si="2"/>
        <v>0</v>
      </c>
      <c r="N31" s="48" t="str">
        <f t="shared" si="3"/>
        <v/>
      </c>
      <c r="O31" s="49">
        <f t="shared" si="4"/>
        <v>0</v>
      </c>
      <c r="P31" s="49">
        <f t="shared" si="5"/>
        <v>0</v>
      </c>
      <c r="Q31" s="49">
        <f t="shared" si="6"/>
        <v>0</v>
      </c>
      <c r="R31" s="49">
        <f t="shared" si="7"/>
        <v>0</v>
      </c>
      <c r="S31" s="50">
        <f t="shared" si="8"/>
        <v>0</v>
      </c>
      <c r="T31" s="50">
        <f t="shared" si="9"/>
        <v>0</v>
      </c>
      <c r="U31" s="50">
        <f t="shared" si="10"/>
        <v>0</v>
      </c>
    </row>
    <row r="32" spans="1:21" ht="13.5" x14ac:dyDescent="0.25">
      <c r="A32" s="12">
        <v>25</v>
      </c>
      <c r="B32" s="5"/>
      <c r="C32" s="180" t="s">
        <v>368</v>
      </c>
      <c r="D32" s="183" t="s">
        <v>478</v>
      </c>
      <c r="E32" s="182" t="s">
        <v>582</v>
      </c>
      <c r="F32" s="3"/>
      <c r="G32" s="3"/>
      <c r="H32" s="75" t="str">
        <f t="shared" si="0"/>
        <v/>
      </c>
      <c r="I32" s="54" t="str">
        <f t="shared" si="1"/>
        <v/>
      </c>
      <c r="J32" s="3"/>
      <c r="K32" s="6">
        <f t="shared" si="2"/>
        <v>0</v>
      </c>
      <c r="N32" s="48" t="str">
        <f t="shared" si="3"/>
        <v/>
      </c>
      <c r="O32" s="49">
        <f t="shared" si="4"/>
        <v>0</v>
      </c>
      <c r="P32" s="49">
        <f t="shared" si="5"/>
        <v>0</v>
      </c>
      <c r="Q32" s="49">
        <f t="shared" si="6"/>
        <v>0</v>
      </c>
      <c r="R32" s="49">
        <f t="shared" si="7"/>
        <v>0</v>
      </c>
      <c r="S32" s="50">
        <f t="shared" si="8"/>
        <v>0</v>
      </c>
      <c r="T32" s="50">
        <f t="shared" si="9"/>
        <v>0</v>
      </c>
      <c r="U32" s="50">
        <f t="shared" si="10"/>
        <v>0</v>
      </c>
    </row>
    <row r="33" spans="1:21" ht="15" x14ac:dyDescent="0.3">
      <c r="A33" s="12">
        <v>26</v>
      </c>
      <c r="B33" s="5"/>
      <c r="C33" s="178" t="s">
        <v>232</v>
      </c>
      <c r="D33" s="184" t="s">
        <v>328</v>
      </c>
      <c r="E33" s="184" t="s">
        <v>475</v>
      </c>
      <c r="F33" s="3"/>
      <c r="G33" s="3"/>
      <c r="H33" s="75" t="str">
        <f t="shared" si="0"/>
        <v/>
      </c>
      <c r="I33" s="54" t="str">
        <f t="shared" si="1"/>
        <v/>
      </c>
      <c r="J33" s="3"/>
      <c r="K33" s="6">
        <f t="shared" si="2"/>
        <v>0</v>
      </c>
      <c r="N33" s="48" t="str">
        <f t="shared" si="3"/>
        <v/>
      </c>
      <c r="O33" s="49">
        <f t="shared" si="4"/>
        <v>0</v>
      </c>
      <c r="P33" s="49">
        <f t="shared" si="5"/>
        <v>0</v>
      </c>
      <c r="Q33" s="49">
        <f t="shared" si="6"/>
        <v>0</v>
      </c>
      <c r="R33" s="49">
        <f t="shared" si="7"/>
        <v>0</v>
      </c>
      <c r="S33" s="50">
        <f t="shared" si="8"/>
        <v>0</v>
      </c>
      <c r="T33" s="50">
        <f t="shared" si="9"/>
        <v>0</v>
      </c>
      <c r="U33" s="50">
        <f t="shared" si="10"/>
        <v>0</v>
      </c>
    </row>
    <row r="34" spans="1:21" ht="15" x14ac:dyDescent="0.3">
      <c r="A34" s="12">
        <v>27</v>
      </c>
      <c r="B34" s="5"/>
      <c r="C34" s="140"/>
      <c r="D34" s="124"/>
      <c r="E34" s="124"/>
      <c r="F34" s="3"/>
      <c r="G34" s="3"/>
      <c r="H34" s="75" t="str">
        <f t="shared" si="0"/>
        <v/>
      </c>
      <c r="I34" s="54" t="str">
        <f t="shared" si="1"/>
        <v/>
      </c>
      <c r="J34" s="3"/>
      <c r="K34" s="6">
        <f t="shared" si="2"/>
        <v>0</v>
      </c>
      <c r="N34" s="48" t="str">
        <f t="shared" si="3"/>
        <v/>
      </c>
      <c r="O34" s="49">
        <f t="shared" si="4"/>
        <v>0</v>
      </c>
      <c r="P34" s="49">
        <f t="shared" si="5"/>
        <v>0</v>
      </c>
      <c r="Q34" s="49">
        <f t="shared" si="6"/>
        <v>0</v>
      </c>
      <c r="R34" s="49">
        <f t="shared" si="7"/>
        <v>0</v>
      </c>
      <c r="S34" s="50">
        <f t="shared" si="8"/>
        <v>0</v>
      </c>
      <c r="T34" s="50">
        <f t="shared" si="9"/>
        <v>0</v>
      </c>
      <c r="U34" s="50">
        <f t="shared" si="10"/>
        <v>0</v>
      </c>
    </row>
    <row r="35" spans="1:21" x14ac:dyDescent="0.2">
      <c r="A35" s="12">
        <v>28</v>
      </c>
      <c r="B35" s="5"/>
      <c r="C35" s="3"/>
      <c r="D35" s="3"/>
      <c r="E35" s="3"/>
      <c r="F35" s="3"/>
      <c r="G35" s="3"/>
      <c r="H35" s="75" t="str">
        <f t="shared" si="0"/>
        <v/>
      </c>
      <c r="I35" s="54" t="str">
        <f t="shared" si="1"/>
        <v/>
      </c>
      <c r="J35" s="3"/>
      <c r="K35" s="6">
        <f t="shared" si="2"/>
        <v>0</v>
      </c>
      <c r="N35" s="48" t="str">
        <f t="shared" si="3"/>
        <v/>
      </c>
      <c r="O35" s="49">
        <f t="shared" si="4"/>
        <v>0</v>
      </c>
      <c r="P35" s="49">
        <f t="shared" si="5"/>
        <v>0</v>
      </c>
      <c r="Q35" s="49">
        <f t="shared" si="6"/>
        <v>0</v>
      </c>
      <c r="R35" s="49">
        <f t="shared" si="7"/>
        <v>0</v>
      </c>
      <c r="S35" s="50">
        <f t="shared" si="8"/>
        <v>0</v>
      </c>
      <c r="T35" s="50">
        <f t="shared" si="9"/>
        <v>0</v>
      </c>
      <c r="U35" s="50">
        <f t="shared" si="10"/>
        <v>0</v>
      </c>
    </row>
    <row r="36" spans="1:21" x14ac:dyDescent="0.2">
      <c r="A36" s="12">
        <v>29</v>
      </c>
      <c r="B36" s="5"/>
      <c r="C36" s="3"/>
      <c r="D36" s="3"/>
      <c r="E36" s="3"/>
      <c r="F36" s="3"/>
      <c r="G36" s="3"/>
      <c r="H36" s="75" t="str">
        <f t="shared" si="0"/>
        <v/>
      </c>
      <c r="I36" s="54" t="str">
        <f t="shared" si="1"/>
        <v/>
      </c>
      <c r="J36" s="3"/>
      <c r="K36" s="6">
        <f t="shared" si="2"/>
        <v>0</v>
      </c>
      <c r="N36" s="48" t="str">
        <f t="shared" si="3"/>
        <v/>
      </c>
      <c r="O36" s="49">
        <f t="shared" si="4"/>
        <v>0</v>
      </c>
      <c r="P36" s="49">
        <f t="shared" si="5"/>
        <v>0</v>
      </c>
      <c r="Q36" s="49">
        <f t="shared" si="6"/>
        <v>0</v>
      </c>
      <c r="R36" s="49">
        <f t="shared" si="7"/>
        <v>0</v>
      </c>
      <c r="S36" s="50">
        <f t="shared" si="8"/>
        <v>0</v>
      </c>
      <c r="T36" s="50">
        <f t="shared" si="9"/>
        <v>0</v>
      </c>
      <c r="U36" s="50">
        <f t="shared" si="10"/>
        <v>0</v>
      </c>
    </row>
    <row r="37" spans="1:21" x14ac:dyDescent="0.2">
      <c r="A37" s="12">
        <v>30</v>
      </c>
      <c r="B37" s="5"/>
      <c r="C37" s="3"/>
      <c r="D37" s="3"/>
      <c r="E37" s="3"/>
      <c r="F37" s="3"/>
      <c r="G37" s="3"/>
      <c r="H37" s="75" t="str">
        <f t="shared" si="0"/>
        <v/>
      </c>
      <c r="I37" s="54" t="str">
        <f t="shared" si="1"/>
        <v/>
      </c>
      <c r="J37" s="3"/>
      <c r="K37" s="6">
        <f t="shared" si="2"/>
        <v>0</v>
      </c>
      <c r="N37" s="48" t="str">
        <f t="shared" si="3"/>
        <v/>
      </c>
      <c r="O37" s="49">
        <f t="shared" si="4"/>
        <v>0</v>
      </c>
      <c r="P37" s="49">
        <f t="shared" si="5"/>
        <v>0</v>
      </c>
      <c r="Q37" s="49">
        <f t="shared" si="6"/>
        <v>0</v>
      </c>
      <c r="R37" s="49">
        <f t="shared" si="7"/>
        <v>0</v>
      </c>
      <c r="S37" s="50">
        <f t="shared" si="8"/>
        <v>0</v>
      </c>
      <c r="T37" s="50">
        <f t="shared" si="9"/>
        <v>0</v>
      </c>
      <c r="U37" s="50">
        <f t="shared" si="10"/>
        <v>0</v>
      </c>
    </row>
    <row r="38" spans="1:21" x14ac:dyDescent="0.2">
      <c r="A38" s="12">
        <v>31</v>
      </c>
      <c r="B38" s="5"/>
      <c r="C38" s="3"/>
      <c r="D38" s="3"/>
      <c r="E38" s="3"/>
      <c r="F38" s="3"/>
      <c r="G38" s="3"/>
      <c r="H38" s="75" t="str">
        <f t="shared" si="0"/>
        <v/>
      </c>
      <c r="I38" s="54" t="str">
        <f t="shared" si="1"/>
        <v/>
      </c>
      <c r="J38" s="3"/>
      <c r="K38" s="6">
        <f t="shared" si="2"/>
        <v>0</v>
      </c>
      <c r="N38" s="48" t="str">
        <f t="shared" si="3"/>
        <v/>
      </c>
      <c r="O38" s="49">
        <f t="shared" si="4"/>
        <v>0</v>
      </c>
      <c r="P38" s="49">
        <f t="shared" si="5"/>
        <v>0</v>
      </c>
      <c r="Q38" s="49">
        <f t="shared" si="6"/>
        <v>0</v>
      </c>
      <c r="R38" s="49">
        <f t="shared" si="7"/>
        <v>0</v>
      </c>
      <c r="S38" s="50">
        <f t="shared" si="8"/>
        <v>0</v>
      </c>
      <c r="T38" s="50">
        <f t="shared" si="9"/>
        <v>0</v>
      </c>
      <c r="U38" s="50">
        <f t="shared" si="10"/>
        <v>0</v>
      </c>
    </row>
    <row r="39" spans="1:21" ht="13.5" thickBot="1" x14ac:dyDescent="0.25">
      <c r="A39" s="12">
        <v>32</v>
      </c>
      <c r="B39" s="7"/>
      <c r="C39" s="8"/>
      <c r="D39" s="8"/>
      <c r="E39" s="8"/>
      <c r="F39" s="8"/>
      <c r="G39" s="8"/>
      <c r="H39" s="76" t="str">
        <f t="shared" si="0"/>
        <v/>
      </c>
      <c r="I39" s="58" t="str">
        <f t="shared" si="1"/>
        <v/>
      </c>
      <c r="J39" s="8"/>
      <c r="K39" s="9">
        <f t="shared" si="2"/>
        <v>0</v>
      </c>
      <c r="N39" s="51" t="str">
        <f t="shared" si="3"/>
        <v/>
      </c>
      <c r="O39" s="52">
        <f t="shared" si="4"/>
        <v>0</v>
      </c>
      <c r="P39" s="52">
        <f t="shared" si="5"/>
        <v>0</v>
      </c>
      <c r="Q39" s="52">
        <f t="shared" si="6"/>
        <v>0</v>
      </c>
      <c r="R39" s="52">
        <f t="shared" si="7"/>
        <v>0</v>
      </c>
      <c r="S39" s="53">
        <f t="shared" si="8"/>
        <v>0</v>
      </c>
      <c r="T39" s="50">
        <f t="shared" si="9"/>
        <v>0</v>
      </c>
      <c r="U39" s="50">
        <f t="shared" si="10"/>
        <v>0</v>
      </c>
    </row>
    <row r="40" spans="1:21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21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21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21" x14ac:dyDescent="0.2">
      <c r="A43" s="2"/>
      <c r="B43" s="2"/>
      <c r="C43" s="24"/>
      <c r="D43" s="25"/>
      <c r="E43" s="70"/>
      <c r="F43" s="26" t="s">
        <v>20</v>
      </c>
      <c r="G43" s="27"/>
      <c r="H43" s="27"/>
      <c r="I43" s="27"/>
      <c r="J43" s="70"/>
      <c r="K43" s="71"/>
    </row>
    <row r="44" spans="1:21" x14ac:dyDescent="0.2">
      <c r="A44" s="2"/>
      <c r="B44" s="2"/>
      <c r="C44" s="29"/>
      <c r="D44" s="18"/>
      <c r="E44" s="18"/>
      <c r="F44" s="18"/>
      <c r="G44" s="19"/>
      <c r="H44" s="19"/>
      <c r="I44" s="19"/>
      <c r="J44" s="13"/>
      <c r="K44" s="72"/>
    </row>
    <row r="45" spans="1:21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19"/>
      <c r="J45" s="13"/>
      <c r="K45" s="72"/>
    </row>
    <row r="46" spans="1:21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19"/>
      <c r="J46" s="13"/>
      <c r="K46" s="72"/>
    </row>
    <row r="47" spans="1:21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19"/>
      <c r="J47" s="13"/>
      <c r="K47" s="72"/>
    </row>
    <row r="48" spans="1:21" x14ac:dyDescent="0.2">
      <c r="A48" s="2"/>
      <c r="B48" s="2"/>
      <c r="C48" s="32"/>
      <c r="D48" s="21"/>
      <c r="E48" s="20"/>
      <c r="F48" s="20"/>
      <c r="G48" s="20"/>
      <c r="H48" s="20"/>
      <c r="I48" s="19"/>
      <c r="J48" s="13"/>
      <c r="K48" s="72"/>
    </row>
    <row r="49" spans="1:11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23"/>
      <c r="J49" s="12"/>
      <c r="K49" s="72"/>
    </row>
    <row r="50" spans="1:11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20"/>
      <c r="J50" s="13"/>
      <c r="K50" s="72"/>
    </row>
    <row r="51" spans="1:11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20"/>
      <c r="J51" s="13"/>
      <c r="K51" s="72"/>
    </row>
    <row r="52" spans="1:11" x14ac:dyDescent="0.2">
      <c r="A52" s="2"/>
      <c r="B52" s="2"/>
      <c r="C52" s="31" t="s">
        <v>24</v>
      </c>
      <c r="D52" s="20"/>
      <c r="E52" s="16">
        <v>0</v>
      </c>
      <c r="F52" s="16" t="s">
        <v>43</v>
      </c>
      <c r="G52" s="16" t="s">
        <v>44</v>
      </c>
      <c r="H52" s="16" t="s">
        <v>45</v>
      </c>
      <c r="I52" s="16" t="s">
        <v>46</v>
      </c>
      <c r="J52" s="16" t="s">
        <v>47</v>
      </c>
      <c r="K52" s="36">
        <v>1</v>
      </c>
    </row>
    <row r="53" spans="1:11" x14ac:dyDescent="0.2">
      <c r="B53" s="44"/>
      <c r="C53" s="5">
        <f>COUNTIF(I8:I39,"=100%")</f>
        <v>0</v>
      </c>
      <c r="D53" s="20"/>
      <c r="E53" s="3">
        <f t="shared" ref="E53:K53" si="11">COUNTIF(O8:O39,1)</f>
        <v>0</v>
      </c>
      <c r="F53" s="3">
        <f t="shared" si="11"/>
        <v>0</v>
      </c>
      <c r="G53" s="3">
        <f t="shared" si="11"/>
        <v>0</v>
      </c>
      <c r="H53" s="69">
        <f t="shared" si="11"/>
        <v>0</v>
      </c>
      <c r="I53" s="3">
        <f t="shared" si="11"/>
        <v>0</v>
      </c>
      <c r="J53" s="3">
        <f t="shared" si="11"/>
        <v>0</v>
      </c>
      <c r="K53" s="37">
        <f t="shared" si="11"/>
        <v>0</v>
      </c>
    </row>
    <row r="54" spans="1:11" x14ac:dyDescent="0.2">
      <c r="C54" s="32"/>
      <c r="D54" s="20"/>
      <c r="E54" s="22" t="s">
        <v>27</v>
      </c>
      <c r="F54" s="13"/>
      <c r="G54" s="21"/>
      <c r="H54" s="23"/>
      <c r="I54" s="23"/>
      <c r="J54" s="13"/>
      <c r="K54" s="72"/>
    </row>
    <row r="55" spans="1:11" x14ac:dyDescent="0.2">
      <c r="C55" s="31" t="s">
        <v>23</v>
      </c>
      <c r="D55" s="20"/>
      <c r="E55" s="16">
        <v>0</v>
      </c>
      <c r="F55" s="16" t="s">
        <v>43</v>
      </c>
      <c r="G55" s="16" t="s">
        <v>44</v>
      </c>
      <c r="H55" s="16" t="s">
        <v>45</v>
      </c>
      <c r="I55" s="16" t="s">
        <v>46</v>
      </c>
      <c r="J55" s="16" t="s">
        <v>47</v>
      </c>
      <c r="K55" s="36">
        <v>1</v>
      </c>
    </row>
    <row r="56" spans="1:11" x14ac:dyDescent="0.2">
      <c r="C56" s="5">
        <f>COUNTIF(I8:I39,"&gt;100%")</f>
        <v>0</v>
      </c>
      <c r="D56" s="20"/>
      <c r="E56" s="3">
        <f t="shared" ref="E56:K56" si="12">COUNTIF(O8:O39,2)</f>
        <v>0</v>
      </c>
      <c r="F56" s="3">
        <f t="shared" si="12"/>
        <v>0</v>
      </c>
      <c r="G56" s="3">
        <f t="shared" si="12"/>
        <v>0</v>
      </c>
      <c r="H56" s="69">
        <f t="shared" si="12"/>
        <v>0</v>
      </c>
      <c r="I56" s="3">
        <f t="shared" si="12"/>
        <v>0</v>
      </c>
      <c r="J56" s="3">
        <f t="shared" si="12"/>
        <v>0</v>
      </c>
      <c r="K56" s="37">
        <f t="shared" si="12"/>
        <v>0</v>
      </c>
    </row>
    <row r="57" spans="1:11" x14ac:dyDescent="0.2">
      <c r="C57" s="39"/>
      <c r="D57" s="23"/>
      <c r="E57" s="23"/>
      <c r="F57" s="23"/>
      <c r="G57" s="20"/>
      <c r="H57" s="20"/>
      <c r="I57" s="20"/>
      <c r="J57" s="13"/>
      <c r="K57" s="72"/>
    </row>
    <row r="58" spans="1:11" ht="13.5" thickBot="1" x14ac:dyDescent="0.25">
      <c r="C58" s="40"/>
      <c r="D58" s="41"/>
      <c r="E58" s="41"/>
      <c r="F58" s="41"/>
      <c r="G58" s="42"/>
      <c r="H58" s="42"/>
      <c r="I58" s="42"/>
      <c r="J58" s="73"/>
      <c r="K58" s="74"/>
    </row>
    <row r="59" spans="1:11" x14ac:dyDescent="0.2">
      <c r="C59" s="12"/>
      <c r="D59" s="12"/>
      <c r="E59" s="12"/>
      <c r="F59" s="12"/>
    </row>
    <row r="60" spans="1:11" x14ac:dyDescent="0.2">
      <c r="C60" s="12"/>
      <c r="D60" s="12"/>
      <c r="E60" s="12"/>
      <c r="F60" s="12"/>
    </row>
    <row r="61" spans="1:11" x14ac:dyDescent="0.2">
      <c r="C61" s="12"/>
      <c r="D61" s="12"/>
      <c r="E61" s="12"/>
      <c r="F61" s="12"/>
    </row>
    <row r="62" spans="1:11" x14ac:dyDescent="0.2">
      <c r="C62" s="12"/>
      <c r="D62" s="12"/>
      <c r="E62" s="12"/>
      <c r="F62" s="12"/>
    </row>
    <row r="63" spans="1:11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C4" name="Rango3"/>
    <protectedRange sqref="B8:G39" name="Rango1"/>
    <protectedRange sqref="J8:J39" name="Rango2"/>
    <protectedRange sqref="F4" name="Rango4"/>
  </protectedRanges>
  <autoFilter ref="B7:K7"/>
  <phoneticPr fontId="2" type="noConversion"/>
  <conditionalFormatting sqref="C47">
    <cfRule type="expression" dxfId="5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9:J39">
      <formula1>7</formula1>
    </dataValidation>
    <dataValidation type="whole" operator="lessThan" allowBlank="1" showInputMessage="1" showErrorMessage="1" errorTitle="ERROR" error="No pueden ser más de 6 preguntas. Lee las pautas de la medición de la lectura comprensiva." sqref="J8">
      <formula1>7</formula1>
    </dataValidation>
  </dataValidations>
  <pageMargins left="0.75" right="0.75" top="0.28999999999999998" bottom="0.12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B2:V49"/>
  <sheetViews>
    <sheetView showGridLines="0" zoomScaleNormal="100" workbookViewId="0">
      <pane ySplit="8" topLeftCell="A12" activePane="bottomLeft" state="frozen"/>
      <selection activeCell="B1" sqref="B1"/>
      <selection pane="bottomLeft" activeCell="B2" sqref="B2"/>
    </sheetView>
  </sheetViews>
  <sheetFormatPr baseColWidth="10" defaultRowHeight="12.75" outlineLevelCol="1" x14ac:dyDescent="0.2"/>
  <cols>
    <col min="1" max="1" width="2.140625" customWidth="1"/>
    <col min="2" max="2" width="5.5703125" customWidth="1"/>
    <col min="3" max="3" width="6.85546875" customWidth="1"/>
    <col min="4" max="6" width="9.5703125" customWidth="1"/>
    <col min="7" max="13" width="10.7109375" customWidth="1" outlineLevel="1"/>
    <col min="14" max="14" width="9.5703125" customWidth="1"/>
    <col min="15" max="21" width="10.7109375" customWidth="1" outlineLevel="1"/>
  </cols>
  <sheetData>
    <row r="2" spans="2:22" x14ac:dyDescent="0.2">
      <c r="B2" s="13" t="str">
        <f>'1º A'!C4</f>
        <v>ECI Andahuaylas</v>
      </c>
      <c r="C2" s="13"/>
      <c r="D2" s="13"/>
      <c r="E2" s="13"/>
    </row>
    <row r="4" spans="2:22" x14ac:dyDescent="0.2">
      <c r="D4" s="86" t="s">
        <v>53</v>
      </c>
    </row>
    <row r="5" spans="2:22" x14ac:dyDescent="0.2">
      <c r="G5" s="13"/>
      <c r="H5" s="13"/>
      <c r="I5" s="13"/>
      <c r="J5" s="13"/>
    </row>
    <row r="6" spans="2:22" x14ac:dyDescent="0.2">
      <c r="B6" s="19"/>
      <c r="D6" s="13"/>
      <c r="E6" s="13"/>
      <c r="G6" s="23"/>
      <c r="H6" s="19"/>
      <c r="I6" s="19"/>
      <c r="J6" s="19"/>
    </row>
    <row r="7" spans="2:22" x14ac:dyDescent="0.2">
      <c r="B7" s="19"/>
      <c r="F7" s="18"/>
      <c r="G7" s="18"/>
      <c r="H7" s="19"/>
      <c r="I7" s="19"/>
      <c r="J7" s="19"/>
    </row>
    <row r="8" spans="2:22" x14ac:dyDescent="0.2">
      <c r="B8" s="19"/>
      <c r="D8" s="18" t="s">
        <v>25</v>
      </c>
      <c r="F8" s="18"/>
      <c r="G8" s="94" t="s">
        <v>26</v>
      </c>
      <c r="H8" s="95"/>
      <c r="I8" s="95"/>
      <c r="J8" s="96"/>
      <c r="K8" s="96"/>
      <c r="L8" s="96"/>
      <c r="M8" s="96"/>
      <c r="O8" s="94" t="s">
        <v>27</v>
      </c>
      <c r="P8" s="100"/>
      <c r="Q8" s="101"/>
      <c r="R8" s="102"/>
      <c r="S8" s="102"/>
    </row>
    <row r="9" spans="2:22" x14ac:dyDescent="0.2">
      <c r="B9" s="87" t="s">
        <v>54</v>
      </c>
      <c r="C9" s="87" t="s">
        <v>6</v>
      </c>
      <c r="D9" s="87" t="s">
        <v>21</v>
      </c>
      <c r="E9" s="91" t="s">
        <v>22</v>
      </c>
      <c r="F9" s="87" t="s">
        <v>24</v>
      </c>
      <c r="G9" s="97">
        <v>0</v>
      </c>
      <c r="H9" s="97">
        <v>0.25</v>
      </c>
      <c r="I9" s="98">
        <v>0.5</v>
      </c>
      <c r="J9" s="99">
        <v>0.75</v>
      </c>
      <c r="K9" s="97">
        <v>1</v>
      </c>
      <c r="L9" s="107"/>
      <c r="M9" s="107"/>
      <c r="N9" s="87" t="s">
        <v>23</v>
      </c>
      <c r="O9" s="97">
        <v>0</v>
      </c>
      <c r="P9" s="97">
        <v>0.25</v>
      </c>
      <c r="Q9" s="98">
        <v>0.5</v>
      </c>
      <c r="R9" s="99">
        <v>0.75</v>
      </c>
      <c r="S9" s="97">
        <v>1</v>
      </c>
    </row>
    <row r="10" spans="2:22" x14ac:dyDescent="0.2">
      <c r="B10" s="171" t="s">
        <v>12</v>
      </c>
      <c r="C10" s="3" t="s">
        <v>7</v>
      </c>
      <c r="D10" s="3">
        <f>'1º A'!C47</f>
        <v>0</v>
      </c>
      <c r="E10" s="92">
        <f>'1º A'!C50</f>
        <v>0</v>
      </c>
      <c r="F10" s="3">
        <f>'1º A'!C53</f>
        <v>0</v>
      </c>
      <c r="G10" s="103">
        <f>'1º A'!E53</f>
        <v>0</v>
      </c>
      <c r="H10" s="104">
        <f>'1º A'!F53</f>
        <v>0</v>
      </c>
      <c r="I10" s="104">
        <f>'1º A'!G53</f>
        <v>0</v>
      </c>
      <c r="J10" s="105">
        <f>'1º A'!H53</f>
        <v>0</v>
      </c>
      <c r="K10" s="104">
        <f>'1º A'!I53</f>
        <v>0</v>
      </c>
      <c r="L10" s="108"/>
      <c r="M10" s="108"/>
      <c r="N10" s="3">
        <f>'1º A'!C56</f>
        <v>0</v>
      </c>
      <c r="O10" s="103">
        <f>'1º A'!E56</f>
        <v>0</v>
      </c>
      <c r="P10" s="103">
        <f>'1º A'!F56</f>
        <v>0</v>
      </c>
      <c r="Q10" s="103">
        <f>'1º A'!G56</f>
        <v>0</v>
      </c>
      <c r="R10" s="106">
        <f>'1º A'!H56</f>
        <v>0</v>
      </c>
      <c r="S10" s="103">
        <f>'1º A'!I56</f>
        <v>0</v>
      </c>
    </row>
    <row r="11" spans="2:22" x14ac:dyDescent="0.2">
      <c r="B11" s="171"/>
      <c r="C11" s="3" t="s">
        <v>13</v>
      </c>
      <c r="D11" s="3">
        <f>'1º B'!C47</f>
        <v>0</v>
      </c>
      <c r="E11" s="3">
        <f>'1º B'!C50</f>
        <v>0</v>
      </c>
      <c r="F11" s="93">
        <f>'1º B'!C53</f>
        <v>0</v>
      </c>
      <c r="G11" s="103">
        <f>'1º B'!E53</f>
        <v>0</v>
      </c>
      <c r="H11" s="104">
        <f>'1º B'!F53</f>
        <v>0</v>
      </c>
      <c r="I11" s="104">
        <f>'1º B'!G53</f>
        <v>0</v>
      </c>
      <c r="J11" s="105">
        <f>'1º B'!H53</f>
        <v>0</v>
      </c>
      <c r="K11" s="104">
        <f>'1º B'!I53</f>
        <v>0</v>
      </c>
      <c r="L11" s="108"/>
      <c r="M11" s="108"/>
      <c r="N11" s="3">
        <f>'1º B'!C56</f>
        <v>0</v>
      </c>
      <c r="O11" s="103">
        <f>'1º B'!E56</f>
        <v>0</v>
      </c>
      <c r="P11" s="103">
        <f>'1º B'!F56</f>
        <v>0</v>
      </c>
      <c r="Q11" s="103">
        <f>'1º B'!G56</f>
        <v>0</v>
      </c>
      <c r="R11" s="106">
        <f>'1º B'!H56</f>
        <v>0</v>
      </c>
      <c r="S11" s="103">
        <f>'1º B'!I56</f>
        <v>0</v>
      </c>
    </row>
    <row r="12" spans="2:22" x14ac:dyDescent="0.2">
      <c r="B12" s="19"/>
      <c r="F12" s="18"/>
      <c r="G12" s="94" t="s">
        <v>26</v>
      </c>
      <c r="H12" s="100"/>
      <c r="I12" s="101"/>
      <c r="J12" s="102"/>
      <c r="K12" s="102"/>
      <c r="L12" s="102"/>
      <c r="M12" s="102"/>
      <c r="O12" s="94" t="s">
        <v>27</v>
      </c>
      <c r="P12" s="100"/>
      <c r="Q12" s="101"/>
      <c r="R12" s="102"/>
      <c r="S12" s="102"/>
    </row>
    <row r="13" spans="2:22" x14ac:dyDescent="0.2">
      <c r="B13" s="87" t="s">
        <v>54</v>
      </c>
      <c r="C13" s="87" t="s">
        <v>6</v>
      </c>
      <c r="D13" s="87" t="s">
        <v>21</v>
      </c>
      <c r="E13" s="91" t="s">
        <v>22</v>
      </c>
      <c r="F13" s="87" t="s">
        <v>24</v>
      </c>
      <c r="G13" s="97">
        <v>0</v>
      </c>
      <c r="H13" s="97">
        <v>0.25</v>
      </c>
      <c r="I13" s="98">
        <v>0.5</v>
      </c>
      <c r="J13" s="99">
        <v>0.75</v>
      </c>
      <c r="K13" s="97">
        <v>1</v>
      </c>
      <c r="L13" s="107"/>
      <c r="M13" s="107"/>
      <c r="N13" s="87" t="s">
        <v>23</v>
      </c>
      <c r="O13" s="97">
        <v>0</v>
      </c>
      <c r="P13" s="97">
        <v>0.25</v>
      </c>
      <c r="Q13" s="98">
        <v>0.5</v>
      </c>
      <c r="R13" s="99">
        <v>0.75</v>
      </c>
      <c r="S13" s="97">
        <v>1</v>
      </c>
    </row>
    <row r="14" spans="2:22" x14ac:dyDescent="0.2">
      <c r="B14" s="171" t="s">
        <v>11</v>
      </c>
      <c r="C14" s="3" t="s">
        <v>7</v>
      </c>
      <c r="D14" s="3">
        <f>'2º A'!C47</f>
        <v>0</v>
      </c>
      <c r="E14" s="88">
        <f>'2º A'!C50</f>
        <v>0</v>
      </c>
      <c r="F14" s="93">
        <f>'2º A'!C53</f>
        <v>0</v>
      </c>
      <c r="G14" s="103">
        <f>'2º A'!E53</f>
        <v>0</v>
      </c>
      <c r="H14" s="104">
        <f>'2º A'!F53</f>
        <v>0</v>
      </c>
      <c r="I14" s="104">
        <f>'2º A'!G53</f>
        <v>0</v>
      </c>
      <c r="J14" s="105">
        <f>'2º A'!H53</f>
        <v>0</v>
      </c>
      <c r="K14" s="104">
        <f>'2º A'!I53</f>
        <v>0</v>
      </c>
      <c r="L14" s="108"/>
      <c r="M14" s="108"/>
      <c r="N14" s="3">
        <f>'2º A'!C56</f>
        <v>0</v>
      </c>
      <c r="O14" s="103">
        <f>'2º A'!E56</f>
        <v>0</v>
      </c>
      <c r="P14" s="103">
        <f>'2º A'!F56</f>
        <v>0</v>
      </c>
      <c r="Q14" s="103">
        <f>'2º A'!G56</f>
        <v>0</v>
      </c>
      <c r="R14" s="106">
        <f>'2º A'!H56</f>
        <v>0</v>
      </c>
      <c r="S14" s="103">
        <f>'2º A'!I56</f>
        <v>0</v>
      </c>
      <c r="T14" s="90"/>
      <c r="U14" s="90"/>
      <c r="V14" s="90"/>
    </row>
    <row r="15" spans="2:22" x14ac:dyDescent="0.2">
      <c r="B15" s="171"/>
      <c r="C15" s="3" t="s">
        <v>13</v>
      </c>
      <c r="D15" s="3">
        <f>'2º B'!C47</f>
        <v>0</v>
      </c>
      <c r="E15" s="88">
        <f>'2º B'!C50</f>
        <v>0</v>
      </c>
      <c r="F15" s="93">
        <f>'2º B'!C53</f>
        <v>0</v>
      </c>
      <c r="G15" s="103">
        <f>'2º B'!E53</f>
        <v>0</v>
      </c>
      <c r="H15" s="104">
        <f>'2º B'!F53</f>
        <v>0</v>
      </c>
      <c r="I15" s="104">
        <f>'2º B'!G53</f>
        <v>0</v>
      </c>
      <c r="J15" s="105">
        <f>'2º B'!H53</f>
        <v>0</v>
      </c>
      <c r="K15" s="104">
        <f>'2º B'!I53</f>
        <v>0</v>
      </c>
      <c r="L15" s="108"/>
      <c r="M15" s="108"/>
      <c r="N15" s="3">
        <f>'2º B'!C56</f>
        <v>0</v>
      </c>
      <c r="O15" s="103">
        <f>'2º B'!E56</f>
        <v>0</v>
      </c>
      <c r="P15" s="103">
        <f>'2º B'!F56</f>
        <v>0</v>
      </c>
      <c r="Q15" s="103">
        <f>'2º B'!G56</f>
        <v>0</v>
      </c>
      <c r="R15" s="106">
        <f>'2º B'!H56</f>
        <v>0</v>
      </c>
      <c r="S15" s="103">
        <f>'2º B'!I56</f>
        <v>0</v>
      </c>
      <c r="T15" s="90"/>
      <c r="U15" s="90"/>
      <c r="V15" s="90"/>
    </row>
    <row r="16" spans="2:22" x14ac:dyDescent="0.2">
      <c r="B16" s="19"/>
      <c r="F16" s="18"/>
      <c r="G16" s="94" t="s">
        <v>26</v>
      </c>
      <c r="H16" s="100"/>
      <c r="I16" s="101"/>
      <c r="J16" s="102"/>
      <c r="K16" s="102"/>
      <c r="L16" s="102"/>
      <c r="M16" s="102"/>
      <c r="O16" s="94" t="s">
        <v>27</v>
      </c>
      <c r="P16" s="100"/>
      <c r="Q16" s="101"/>
      <c r="R16" s="102"/>
      <c r="S16" s="102"/>
      <c r="T16" s="90"/>
      <c r="U16" s="90"/>
      <c r="V16" s="90"/>
    </row>
    <row r="17" spans="2:22" x14ac:dyDescent="0.2">
      <c r="B17" s="87" t="s">
        <v>54</v>
      </c>
      <c r="C17" s="87" t="s">
        <v>6</v>
      </c>
      <c r="D17" s="87" t="s">
        <v>21</v>
      </c>
      <c r="E17" s="91" t="s">
        <v>22</v>
      </c>
      <c r="F17" s="87" t="s">
        <v>24</v>
      </c>
      <c r="G17" s="97">
        <v>0</v>
      </c>
      <c r="H17" s="97" t="s">
        <v>43</v>
      </c>
      <c r="I17" s="97" t="s">
        <v>44</v>
      </c>
      <c r="J17" s="97" t="s">
        <v>45</v>
      </c>
      <c r="K17" s="97" t="s">
        <v>46</v>
      </c>
      <c r="L17" s="97" t="s">
        <v>47</v>
      </c>
      <c r="M17" s="99">
        <v>1</v>
      </c>
      <c r="N17" s="87" t="s">
        <v>23</v>
      </c>
      <c r="O17" s="97">
        <v>0</v>
      </c>
      <c r="P17" s="97" t="s">
        <v>43</v>
      </c>
      <c r="Q17" s="97" t="s">
        <v>44</v>
      </c>
      <c r="R17" s="97" t="s">
        <v>45</v>
      </c>
      <c r="S17" s="97" t="s">
        <v>46</v>
      </c>
      <c r="T17" s="97" t="s">
        <v>47</v>
      </c>
      <c r="U17" s="97">
        <v>1</v>
      </c>
      <c r="V17" s="90"/>
    </row>
    <row r="18" spans="2:22" x14ac:dyDescent="0.2">
      <c r="B18" s="171" t="s">
        <v>15</v>
      </c>
      <c r="C18" s="3" t="s">
        <v>7</v>
      </c>
      <c r="D18" s="3">
        <f>'3ºA'!C47</f>
        <v>0</v>
      </c>
      <c r="E18" s="92">
        <f>'3ºA'!C50</f>
        <v>0</v>
      </c>
      <c r="F18" s="3">
        <f>'3ºA'!C53</f>
        <v>0</v>
      </c>
      <c r="G18" s="103">
        <f>'3ºA'!E53</f>
        <v>0</v>
      </c>
      <c r="H18" s="104">
        <f>'3ºA'!F53</f>
        <v>0</v>
      </c>
      <c r="I18" s="104">
        <f>'3ºA'!G53</f>
        <v>0</v>
      </c>
      <c r="J18" s="105">
        <f>'3ºA'!H53</f>
        <v>0</v>
      </c>
      <c r="K18" s="104">
        <f>'3ºA'!I53</f>
        <v>0</v>
      </c>
      <c r="L18" s="104">
        <f>'3ºA'!J53</f>
        <v>0</v>
      </c>
      <c r="M18" s="104">
        <f>'3ºA'!K53</f>
        <v>0</v>
      </c>
      <c r="N18" s="3">
        <f>'3ºA'!C56</f>
        <v>0</v>
      </c>
      <c r="O18" s="103">
        <f>'3ºA'!E56</f>
        <v>0</v>
      </c>
      <c r="P18" s="103">
        <f>'3ºA'!F56</f>
        <v>0</v>
      </c>
      <c r="Q18" s="103">
        <f>'3ºA'!G56</f>
        <v>0</v>
      </c>
      <c r="R18" s="106">
        <f>'3ºA'!H56</f>
        <v>0</v>
      </c>
      <c r="S18" s="103">
        <f>'3ºA'!I56</f>
        <v>0</v>
      </c>
      <c r="T18" s="103">
        <f>'3ºA'!J56</f>
        <v>0</v>
      </c>
      <c r="U18" s="103">
        <f>'3ºA'!K56</f>
        <v>0</v>
      </c>
      <c r="V18" s="90"/>
    </row>
    <row r="19" spans="2:22" x14ac:dyDescent="0.2">
      <c r="B19" s="171"/>
      <c r="C19" s="3" t="s">
        <v>13</v>
      </c>
      <c r="D19" s="3">
        <f>'3ºB'!C47</f>
        <v>0</v>
      </c>
      <c r="E19" s="92">
        <f>'3ºB'!C50</f>
        <v>0</v>
      </c>
      <c r="F19" s="93">
        <f>'3ºB'!C53</f>
        <v>0</v>
      </c>
      <c r="G19" s="103">
        <f>'3ºB'!E53</f>
        <v>0</v>
      </c>
      <c r="H19" s="104">
        <f>'3ºB'!F53</f>
        <v>0</v>
      </c>
      <c r="I19" s="104">
        <f>'3ºB'!G53</f>
        <v>0</v>
      </c>
      <c r="J19" s="105">
        <f>'3ºB'!H53</f>
        <v>0</v>
      </c>
      <c r="K19" s="104">
        <f>'3ºB'!I53</f>
        <v>0</v>
      </c>
      <c r="L19" s="104">
        <f>'3ºB'!J53</f>
        <v>0</v>
      </c>
      <c r="M19" s="104">
        <f>'3ºB'!K53</f>
        <v>0</v>
      </c>
      <c r="N19" s="3">
        <f>'3ºB'!C56</f>
        <v>0</v>
      </c>
      <c r="O19" s="103">
        <f>'3ºB'!E56</f>
        <v>0</v>
      </c>
      <c r="P19" s="103">
        <f>'3ºB'!F56</f>
        <v>0</v>
      </c>
      <c r="Q19" s="103">
        <f>'3ºB'!G56</f>
        <v>0</v>
      </c>
      <c r="R19" s="106">
        <f>'3ºB'!H56</f>
        <v>0</v>
      </c>
      <c r="S19" s="103">
        <f>'4ºB'!I56</f>
        <v>0</v>
      </c>
      <c r="T19" s="103">
        <f>'3ºB'!J56</f>
        <v>0</v>
      </c>
      <c r="U19" s="103">
        <f>'3ºB'!K56</f>
        <v>0</v>
      </c>
      <c r="V19" s="90"/>
    </row>
    <row r="20" spans="2:22" x14ac:dyDescent="0.2">
      <c r="B20" s="19"/>
      <c r="F20" s="18"/>
      <c r="G20" s="94" t="s">
        <v>26</v>
      </c>
      <c r="H20" s="100"/>
      <c r="I20" s="101"/>
      <c r="J20" s="102"/>
      <c r="K20" s="102"/>
      <c r="L20" s="102"/>
      <c r="M20" s="102"/>
      <c r="O20" s="94" t="s">
        <v>27</v>
      </c>
      <c r="P20" s="100"/>
      <c r="Q20" s="101"/>
      <c r="R20" s="102"/>
      <c r="S20" s="102"/>
      <c r="T20" s="90"/>
      <c r="U20" s="90"/>
      <c r="V20" s="90"/>
    </row>
    <row r="21" spans="2:22" x14ac:dyDescent="0.2">
      <c r="B21" s="87" t="s">
        <v>54</v>
      </c>
      <c r="C21" s="87" t="s">
        <v>6</v>
      </c>
      <c r="D21" s="87" t="s">
        <v>21</v>
      </c>
      <c r="E21" s="91" t="s">
        <v>22</v>
      </c>
      <c r="F21" s="87" t="s">
        <v>24</v>
      </c>
      <c r="G21" s="97">
        <v>0</v>
      </c>
      <c r="H21" s="97" t="s">
        <v>43</v>
      </c>
      <c r="I21" s="97" t="s">
        <v>44</v>
      </c>
      <c r="J21" s="97" t="s">
        <v>45</v>
      </c>
      <c r="K21" s="97" t="s">
        <v>46</v>
      </c>
      <c r="L21" s="97" t="s">
        <v>47</v>
      </c>
      <c r="M21" s="99">
        <v>1</v>
      </c>
      <c r="N21" s="87" t="s">
        <v>23</v>
      </c>
      <c r="O21" s="97">
        <v>0</v>
      </c>
      <c r="P21" s="97" t="s">
        <v>43</v>
      </c>
      <c r="Q21" s="97" t="s">
        <v>44</v>
      </c>
      <c r="R21" s="97" t="s">
        <v>45</v>
      </c>
      <c r="S21" s="97" t="s">
        <v>46</v>
      </c>
      <c r="T21" s="97" t="s">
        <v>47</v>
      </c>
      <c r="U21" s="97">
        <v>1</v>
      </c>
      <c r="V21" s="90"/>
    </row>
    <row r="22" spans="2:22" x14ac:dyDescent="0.2">
      <c r="B22" s="171" t="s">
        <v>16</v>
      </c>
      <c r="C22" s="3" t="s">
        <v>7</v>
      </c>
      <c r="D22" s="3">
        <f>'4ºA'!C47</f>
        <v>0</v>
      </c>
      <c r="E22" s="92">
        <f>'4ºA'!C50</f>
        <v>0</v>
      </c>
      <c r="F22" s="3">
        <f>'4ºA'!C53</f>
        <v>0</v>
      </c>
      <c r="G22" s="103">
        <f>'4ºA'!E53</f>
        <v>0</v>
      </c>
      <c r="H22" s="104">
        <f>'4ºA'!F53</f>
        <v>0</v>
      </c>
      <c r="I22" s="104">
        <f>'4ºA'!G53</f>
        <v>0</v>
      </c>
      <c r="J22" s="105">
        <f>'4ºA'!H53</f>
        <v>0</v>
      </c>
      <c r="K22" s="104">
        <f>'4ºA'!I53</f>
        <v>0</v>
      </c>
      <c r="L22" s="104">
        <f>'4ºA'!J53</f>
        <v>0</v>
      </c>
      <c r="M22" s="104">
        <f>'4ºA'!K53</f>
        <v>0</v>
      </c>
      <c r="N22" s="3">
        <f>'4ºA'!C56</f>
        <v>0</v>
      </c>
      <c r="O22" s="103">
        <f>'4ºA'!E56</f>
        <v>0</v>
      </c>
      <c r="P22" s="103">
        <f>'4ºA'!F56</f>
        <v>0</v>
      </c>
      <c r="Q22" s="103">
        <f>'4ºA'!G56</f>
        <v>0</v>
      </c>
      <c r="R22" s="106">
        <f>'4ºA'!H56</f>
        <v>0</v>
      </c>
      <c r="S22" s="103">
        <f>'4ºA'!I56</f>
        <v>0</v>
      </c>
      <c r="T22" s="103">
        <f>'4ºA'!J56</f>
        <v>0</v>
      </c>
      <c r="U22" s="103">
        <f>'4ºA'!K56</f>
        <v>0</v>
      </c>
      <c r="V22" s="90"/>
    </row>
    <row r="23" spans="2:22" x14ac:dyDescent="0.2">
      <c r="B23" s="171"/>
      <c r="C23" s="3" t="s">
        <v>13</v>
      </c>
      <c r="D23" s="3">
        <f>'4ºB'!C47</f>
        <v>0</v>
      </c>
      <c r="E23" s="92">
        <f>'4ºB'!C50</f>
        <v>0</v>
      </c>
      <c r="F23" s="93">
        <f>'4ºB'!C53</f>
        <v>0</v>
      </c>
      <c r="G23" s="103">
        <f>'4ºB'!E53</f>
        <v>0</v>
      </c>
      <c r="H23" s="104">
        <f>'4ºB'!F53</f>
        <v>0</v>
      </c>
      <c r="I23" s="104">
        <f>'4ºB'!G53</f>
        <v>0</v>
      </c>
      <c r="J23" s="105">
        <f>'4ºB'!H53</f>
        <v>0</v>
      </c>
      <c r="K23" s="104">
        <f>'4ºB'!I53</f>
        <v>0</v>
      </c>
      <c r="L23" s="104">
        <f>'4ºB'!J53</f>
        <v>0</v>
      </c>
      <c r="M23" s="104">
        <f>'4ºB'!K53</f>
        <v>0</v>
      </c>
      <c r="N23" s="3">
        <f>'4ºB'!C56</f>
        <v>0</v>
      </c>
      <c r="O23" s="103">
        <f>'4ºB'!E56</f>
        <v>0</v>
      </c>
      <c r="P23" s="103">
        <f>'4ºB'!F56</f>
        <v>0</v>
      </c>
      <c r="Q23" s="103">
        <f>'4ºB'!G56</f>
        <v>0</v>
      </c>
      <c r="R23" s="106">
        <f>'4ºB'!H56</f>
        <v>0</v>
      </c>
      <c r="S23" s="103">
        <f>'4ºB'!I56</f>
        <v>0</v>
      </c>
      <c r="T23" s="103">
        <f>'4ºB'!J56</f>
        <v>0</v>
      </c>
      <c r="U23" s="103">
        <f>'4ºB'!K56</f>
        <v>0</v>
      </c>
      <c r="V23" s="90"/>
    </row>
    <row r="24" spans="2:22" x14ac:dyDescent="0.2">
      <c r="B24" s="19"/>
      <c r="F24" s="18"/>
      <c r="G24" s="94" t="s">
        <v>26</v>
      </c>
      <c r="H24" s="100"/>
      <c r="I24" s="101"/>
      <c r="J24" s="102"/>
      <c r="K24" s="102"/>
      <c r="L24" s="102"/>
      <c r="M24" s="102"/>
      <c r="O24" s="94" t="s">
        <v>27</v>
      </c>
      <c r="P24" s="100"/>
      <c r="Q24" s="101"/>
      <c r="R24" s="102"/>
      <c r="S24" s="102"/>
      <c r="T24" s="90"/>
      <c r="U24" s="90"/>
      <c r="V24" s="90"/>
    </row>
    <row r="25" spans="2:22" x14ac:dyDescent="0.2">
      <c r="B25" s="87" t="s">
        <v>54</v>
      </c>
      <c r="C25" s="87" t="s">
        <v>6</v>
      </c>
      <c r="D25" s="87" t="s">
        <v>21</v>
      </c>
      <c r="E25" s="91" t="s">
        <v>22</v>
      </c>
      <c r="F25" s="87" t="s">
        <v>24</v>
      </c>
      <c r="G25" s="97">
        <v>0</v>
      </c>
      <c r="H25" s="97" t="s">
        <v>43</v>
      </c>
      <c r="I25" s="97" t="s">
        <v>44</v>
      </c>
      <c r="J25" s="97" t="s">
        <v>45</v>
      </c>
      <c r="K25" s="97" t="s">
        <v>46</v>
      </c>
      <c r="L25" s="97" t="s">
        <v>47</v>
      </c>
      <c r="M25" s="99">
        <v>1</v>
      </c>
      <c r="N25" s="87" t="s">
        <v>23</v>
      </c>
      <c r="O25" s="97">
        <v>0</v>
      </c>
      <c r="P25" s="97" t="s">
        <v>43</v>
      </c>
      <c r="Q25" s="97" t="s">
        <v>44</v>
      </c>
      <c r="R25" s="97" t="s">
        <v>45</v>
      </c>
      <c r="S25" s="97" t="s">
        <v>46</v>
      </c>
      <c r="T25" s="97" t="s">
        <v>47</v>
      </c>
      <c r="U25" s="97">
        <v>1</v>
      </c>
      <c r="V25" s="90"/>
    </row>
    <row r="26" spans="2:22" x14ac:dyDescent="0.2">
      <c r="B26" s="171" t="s">
        <v>51</v>
      </c>
      <c r="C26" s="3" t="s">
        <v>7</v>
      </c>
      <c r="D26" s="3">
        <f>'5ºA'!C47</f>
        <v>0</v>
      </c>
      <c r="E26" s="92">
        <f>'5ºA'!C50</f>
        <v>0</v>
      </c>
      <c r="F26" s="3">
        <f>'5ºA'!C53</f>
        <v>0</v>
      </c>
      <c r="G26" s="103">
        <f>'5ºA'!E53</f>
        <v>0</v>
      </c>
      <c r="H26" s="104">
        <f>'5ºA'!F53</f>
        <v>0</v>
      </c>
      <c r="I26" s="104">
        <f>'5ºA'!G53</f>
        <v>0</v>
      </c>
      <c r="J26" s="105">
        <f>'5ºA'!H53</f>
        <v>0</v>
      </c>
      <c r="K26" s="104">
        <f>'5ºA'!I53</f>
        <v>0</v>
      </c>
      <c r="L26" s="104">
        <f>'5ºA'!J53</f>
        <v>0</v>
      </c>
      <c r="M26" s="104">
        <f>'5ºA'!K53</f>
        <v>0</v>
      </c>
      <c r="N26" s="3">
        <f>'5ºA'!C56</f>
        <v>0</v>
      </c>
      <c r="O26" s="103">
        <f>'5ºA'!E56</f>
        <v>0</v>
      </c>
      <c r="P26" s="103">
        <f>'5ºA'!F56</f>
        <v>0</v>
      </c>
      <c r="Q26" s="103">
        <f>'5ºA'!G56</f>
        <v>0</v>
      </c>
      <c r="R26" s="106">
        <f>'5ºA'!H56</f>
        <v>0</v>
      </c>
      <c r="S26" s="103">
        <f>'5ºA'!I56</f>
        <v>0</v>
      </c>
      <c r="T26" s="103">
        <f>'5ºA'!J56</f>
        <v>0</v>
      </c>
      <c r="U26" s="103">
        <f>'5ºA'!K56</f>
        <v>0</v>
      </c>
      <c r="V26" s="90"/>
    </row>
    <row r="27" spans="2:22" x14ac:dyDescent="0.2">
      <c r="B27" s="171"/>
      <c r="C27" s="3" t="s">
        <v>13</v>
      </c>
      <c r="D27" s="3">
        <f>'5ºB'!C47</f>
        <v>0</v>
      </c>
      <c r="E27" s="92">
        <f>'5ºB'!C50</f>
        <v>0</v>
      </c>
      <c r="F27" s="3">
        <f>'5ºB'!C53</f>
        <v>0</v>
      </c>
      <c r="G27" s="103">
        <f>'5ºB'!E53</f>
        <v>0</v>
      </c>
      <c r="H27" s="104">
        <f>'5ºB'!F53</f>
        <v>0</v>
      </c>
      <c r="I27" s="104">
        <f>'5ºB'!G53</f>
        <v>0</v>
      </c>
      <c r="J27" s="105">
        <f>'5ºB'!H53</f>
        <v>0</v>
      </c>
      <c r="K27" s="104">
        <f>'5ºB'!I53</f>
        <v>0</v>
      </c>
      <c r="L27" s="104">
        <f>'5ºB'!J53</f>
        <v>0</v>
      </c>
      <c r="M27" s="104">
        <f>'5ºB'!K53</f>
        <v>0</v>
      </c>
      <c r="N27" s="3">
        <f>'5ºB'!C56</f>
        <v>0</v>
      </c>
      <c r="O27" s="103">
        <f>'5ºB'!E56</f>
        <v>0</v>
      </c>
      <c r="P27" s="103">
        <f>'5ºB'!F56</f>
        <v>0</v>
      </c>
      <c r="Q27" s="103">
        <f>'5ºB'!G56</f>
        <v>0</v>
      </c>
      <c r="R27" s="106">
        <f>'5ºB'!H56</f>
        <v>0</v>
      </c>
      <c r="S27" s="103">
        <f>'5ºB'!I56</f>
        <v>0</v>
      </c>
      <c r="T27" s="103">
        <f>'5ºB'!J56</f>
        <v>0</v>
      </c>
      <c r="U27" s="103">
        <f>'5ºB'!K56</f>
        <v>0</v>
      </c>
      <c r="V27" s="90"/>
    </row>
    <row r="28" spans="2:22" x14ac:dyDescent="0.2">
      <c r="B28" s="171"/>
      <c r="C28" s="3" t="s">
        <v>14</v>
      </c>
      <c r="D28" s="3" t="e">
        <f>#REF!</f>
        <v>#REF!</v>
      </c>
      <c r="E28" s="92" t="e">
        <f>#REF!</f>
        <v>#REF!</v>
      </c>
      <c r="F28" s="3" t="e">
        <f>#REF!</f>
        <v>#REF!</v>
      </c>
      <c r="G28" s="103" t="e">
        <f>#REF!</f>
        <v>#REF!</v>
      </c>
      <c r="H28" s="104" t="e">
        <f>#REF!</f>
        <v>#REF!</v>
      </c>
      <c r="I28" s="104" t="e">
        <f>#REF!</f>
        <v>#REF!</v>
      </c>
      <c r="J28" s="105" t="e">
        <f>#REF!</f>
        <v>#REF!</v>
      </c>
      <c r="K28" s="104" t="e">
        <f>#REF!</f>
        <v>#REF!</v>
      </c>
      <c r="L28" s="104" t="e">
        <f>#REF!</f>
        <v>#REF!</v>
      </c>
      <c r="M28" s="104" t="e">
        <f>#REF!</f>
        <v>#REF!</v>
      </c>
      <c r="N28" s="3" t="e">
        <f>#REF!</f>
        <v>#REF!</v>
      </c>
      <c r="O28" s="103" t="e">
        <f>#REF!</f>
        <v>#REF!</v>
      </c>
      <c r="P28" s="103" t="e">
        <f>#REF!</f>
        <v>#REF!</v>
      </c>
      <c r="Q28" s="103" t="e">
        <f>#REF!</f>
        <v>#REF!</v>
      </c>
      <c r="R28" s="106" t="e">
        <f>#REF!</f>
        <v>#REF!</v>
      </c>
      <c r="S28" s="103" t="e">
        <f>#REF!</f>
        <v>#REF!</v>
      </c>
      <c r="T28" s="103" t="e">
        <f>#REF!</f>
        <v>#REF!</v>
      </c>
      <c r="U28" s="103" t="e">
        <f>#REF!</f>
        <v>#REF!</v>
      </c>
      <c r="V28" s="90"/>
    </row>
    <row r="29" spans="2:22" x14ac:dyDescent="0.2">
      <c r="B29" s="171"/>
      <c r="C29" s="3" t="s">
        <v>10</v>
      </c>
      <c r="D29" s="3" t="e">
        <f>#REF!</f>
        <v>#REF!</v>
      </c>
      <c r="E29" s="92" t="e">
        <f>#REF!</f>
        <v>#REF!</v>
      </c>
      <c r="F29" s="93" t="e">
        <f>#REF!</f>
        <v>#REF!</v>
      </c>
      <c r="G29" s="103" t="e">
        <f>#REF!</f>
        <v>#REF!</v>
      </c>
      <c r="H29" s="104" t="e">
        <f>#REF!</f>
        <v>#REF!</v>
      </c>
      <c r="I29" s="104" t="e">
        <f>#REF!</f>
        <v>#REF!</v>
      </c>
      <c r="J29" s="105" t="e">
        <f>#REF!</f>
        <v>#REF!</v>
      </c>
      <c r="K29" s="104" t="e">
        <f>#REF!</f>
        <v>#REF!</v>
      </c>
      <c r="L29" s="104" t="e">
        <f>#REF!</f>
        <v>#REF!</v>
      </c>
      <c r="M29" s="104" t="e">
        <f>#REF!</f>
        <v>#REF!</v>
      </c>
      <c r="N29" s="3" t="e">
        <f>#REF!</f>
        <v>#REF!</v>
      </c>
      <c r="O29" s="103" t="e">
        <f>#REF!</f>
        <v>#REF!</v>
      </c>
      <c r="P29" s="103" t="e">
        <f>#REF!</f>
        <v>#REF!</v>
      </c>
      <c r="Q29" s="103" t="e">
        <f>#REF!</f>
        <v>#REF!</v>
      </c>
      <c r="R29" s="106" t="e">
        <f>#REF!</f>
        <v>#REF!</v>
      </c>
      <c r="S29" s="103">
        <f>'6ºA'!I56</f>
        <v>0</v>
      </c>
      <c r="T29" s="103" t="e">
        <f>#REF!</f>
        <v>#REF!</v>
      </c>
      <c r="U29" s="103" t="e">
        <f>#REF!</f>
        <v>#REF!</v>
      </c>
      <c r="V29" s="90"/>
    </row>
    <row r="30" spans="2:22" x14ac:dyDescent="0.2">
      <c r="B30" s="19"/>
      <c r="F30" s="18"/>
      <c r="G30" s="94" t="s">
        <v>26</v>
      </c>
      <c r="H30" s="100"/>
      <c r="I30" s="101"/>
      <c r="J30" s="102"/>
      <c r="K30" s="102"/>
      <c r="L30" s="102"/>
      <c r="M30" s="102"/>
      <c r="O30" s="94" t="s">
        <v>27</v>
      </c>
      <c r="P30" s="100"/>
      <c r="Q30" s="101"/>
      <c r="R30" s="102"/>
      <c r="S30" s="102"/>
      <c r="T30" s="90"/>
      <c r="U30" s="90"/>
      <c r="V30" s="90"/>
    </row>
    <row r="31" spans="2:22" x14ac:dyDescent="0.2">
      <c r="B31" s="87" t="s">
        <v>54</v>
      </c>
      <c r="C31" s="87" t="s">
        <v>6</v>
      </c>
      <c r="D31" s="87" t="s">
        <v>21</v>
      </c>
      <c r="E31" s="91" t="s">
        <v>22</v>
      </c>
      <c r="F31" s="87" t="s">
        <v>24</v>
      </c>
      <c r="G31" s="97">
        <v>0</v>
      </c>
      <c r="H31" s="97" t="s">
        <v>43</v>
      </c>
      <c r="I31" s="97" t="s">
        <v>44</v>
      </c>
      <c r="J31" s="97" t="s">
        <v>45</v>
      </c>
      <c r="K31" s="97" t="s">
        <v>46</v>
      </c>
      <c r="L31" s="97" t="s">
        <v>47</v>
      </c>
      <c r="M31" s="99">
        <v>1</v>
      </c>
      <c r="N31" s="87" t="s">
        <v>23</v>
      </c>
      <c r="O31" s="97">
        <v>0</v>
      </c>
      <c r="P31" s="97" t="s">
        <v>43</v>
      </c>
      <c r="Q31" s="97" t="s">
        <v>44</v>
      </c>
      <c r="R31" s="97" t="s">
        <v>45</v>
      </c>
      <c r="S31" s="97" t="s">
        <v>46</v>
      </c>
      <c r="T31" s="97" t="s">
        <v>47</v>
      </c>
      <c r="U31" s="97">
        <v>1</v>
      </c>
      <c r="V31" s="90"/>
    </row>
    <row r="32" spans="2:22" x14ac:dyDescent="0.2">
      <c r="B32" s="171" t="s">
        <v>52</v>
      </c>
      <c r="C32" s="3" t="s">
        <v>7</v>
      </c>
      <c r="D32" s="3">
        <f>'6ºA'!C47</f>
        <v>0</v>
      </c>
      <c r="E32" s="92">
        <f>'6ºA'!C50</f>
        <v>0</v>
      </c>
      <c r="F32" s="3">
        <f>'6ºA'!C53</f>
        <v>0</v>
      </c>
      <c r="G32" s="103">
        <f>'6ºA'!E53</f>
        <v>0</v>
      </c>
      <c r="H32" s="104">
        <f>'6ºA'!F53</f>
        <v>0</v>
      </c>
      <c r="I32" s="104">
        <f>'6ºA'!G53</f>
        <v>0</v>
      </c>
      <c r="J32" s="105">
        <f>'6ºA'!H53</f>
        <v>0</v>
      </c>
      <c r="K32" s="104">
        <f>'6ºA'!I53</f>
        <v>0</v>
      </c>
      <c r="L32" s="104">
        <f>'6ºA'!J53</f>
        <v>0</v>
      </c>
      <c r="M32" s="104">
        <f>'6ºA'!K53</f>
        <v>0</v>
      </c>
      <c r="N32" s="3">
        <f>'6ºA'!C56</f>
        <v>0</v>
      </c>
      <c r="O32" s="103">
        <f>'6ºB'!E56</f>
        <v>0</v>
      </c>
      <c r="P32" s="103">
        <f>'6ºB'!F56</f>
        <v>0</v>
      </c>
      <c r="Q32" s="103">
        <f>'6ºA'!G56</f>
        <v>0</v>
      </c>
      <c r="R32" s="106">
        <f>'6ºA'!H56</f>
        <v>0</v>
      </c>
      <c r="S32" s="103">
        <f>'6ºA'!I56</f>
        <v>0</v>
      </c>
      <c r="T32" s="103">
        <f>'6ºA'!J56</f>
        <v>0</v>
      </c>
      <c r="U32" s="103">
        <f>'6ºA'!K56</f>
        <v>0</v>
      </c>
      <c r="V32" s="90"/>
    </row>
    <row r="33" spans="2:22" x14ac:dyDescent="0.2">
      <c r="B33" s="171"/>
      <c r="C33" s="3" t="s">
        <v>13</v>
      </c>
      <c r="D33" s="3">
        <f>'6ºB'!C47</f>
        <v>0</v>
      </c>
      <c r="E33" s="92">
        <f>'6ºB'!C50</f>
        <v>0</v>
      </c>
      <c r="F33" s="93">
        <f>'6ºB'!C53</f>
        <v>0</v>
      </c>
      <c r="G33" s="103">
        <f>'6ºB'!E53</f>
        <v>0</v>
      </c>
      <c r="H33" s="104">
        <f>'6ºB'!F53</f>
        <v>0</v>
      </c>
      <c r="I33" s="104">
        <f>'6ºB'!G53</f>
        <v>0</v>
      </c>
      <c r="J33" s="105">
        <f>'6ºB'!H53</f>
        <v>0</v>
      </c>
      <c r="K33" s="104">
        <f>'6ºB'!I53</f>
        <v>0</v>
      </c>
      <c r="L33" s="104">
        <f>'6ºB'!J53</f>
        <v>0</v>
      </c>
      <c r="M33" s="104">
        <f>'6ºB'!K53</f>
        <v>0</v>
      </c>
      <c r="N33" s="3">
        <f>'6ºB'!C56</f>
        <v>0</v>
      </c>
      <c r="O33" s="103">
        <f>'6ºB'!E56</f>
        <v>0</v>
      </c>
      <c r="P33" s="103">
        <f>'6ºB'!F56</f>
        <v>0</v>
      </c>
      <c r="Q33" s="103">
        <f>'6ºB'!G56</f>
        <v>0</v>
      </c>
      <c r="R33" s="106">
        <f>'6ºB'!H56</f>
        <v>0</v>
      </c>
      <c r="S33" s="103">
        <f>'6ºB'!I56</f>
        <v>0</v>
      </c>
      <c r="T33" s="103">
        <f>'6ºB'!J56</f>
        <v>0</v>
      </c>
      <c r="U33" s="103">
        <f>'6ºB'!K56</f>
        <v>0</v>
      </c>
      <c r="V33" s="90"/>
    </row>
    <row r="34" spans="2:22" x14ac:dyDescent="0.2">
      <c r="C34" s="90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</row>
    <row r="35" spans="2:22" x14ac:dyDescent="0.2">
      <c r="C35" s="90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2:22" x14ac:dyDescent="0.2">
      <c r="C36" s="90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2:22" x14ac:dyDescent="0.2">
      <c r="C37" s="90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</row>
    <row r="38" spans="2:22" x14ac:dyDescent="0.2">
      <c r="B38" s="86" t="s">
        <v>55</v>
      </c>
      <c r="C38" s="90"/>
      <c r="E38" s="109" t="str">
        <f>B2</f>
        <v>ECI Andahuaylas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</row>
    <row r="39" spans="2:22" x14ac:dyDescent="0.2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</row>
    <row r="40" spans="2:22" x14ac:dyDescent="0.2">
      <c r="C40" s="90"/>
      <c r="D40" s="90"/>
      <c r="E40" s="90"/>
      <c r="F40" s="90"/>
      <c r="G40" s="13"/>
      <c r="H40" s="13"/>
      <c r="I40" s="13"/>
      <c r="J40" s="13"/>
      <c r="K40" s="13"/>
      <c r="L40" s="13"/>
      <c r="M40" s="13"/>
      <c r="N40" s="90"/>
      <c r="O40" s="90"/>
      <c r="P40" s="90"/>
      <c r="Q40" s="90"/>
      <c r="R40" s="90"/>
      <c r="S40" s="90"/>
      <c r="T40" s="90"/>
      <c r="U40" s="90"/>
      <c r="V40" s="90"/>
    </row>
    <row r="41" spans="2:22" x14ac:dyDescent="0.2">
      <c r="B41" s="19"/>
      <c r="D41" s="18" t="s">
        <v>25</v>
      </c>
      <c r="F41" s="18"/>
      <c r="G41" s="94" t="s">
        <v>26</v>
      </c>
      <c r="H41" s="100"/>
      <c r="I41" s="101"/>
      <c r="J41" s="102"/>
      <c r="K41" s="102"/>
      <c r="L41" s="102"/>
      <c r="M41" s="102"/>
      <c r="O41" s="94" t="s">
        <v>27</v>
      </c>
      <c r="P41" s="100"/>
      <c r="Q41" s="101"/>
      <c r="R41" s="102"/>
      <c r="S41" s="102"/>
      <c r="T41" s="90"/>
      <c r="U41" s="90"/>
      <c r="V41" s="90"/>
    </row>
    <row r="42" spans="2:22" x14ac:dyDescent="0.2">
      <c r="B42" s="89"/>
      <c r="C42" s="87" t="s">
        <v>54</v>
      </c>
      <c r="D42" s="87" t="s">
        <v>21</v>
      </c>
      <c r="E42" s="91" t="s">
        <v>22</v>
      </c>
      <c r="F42" s="87" t="s">
        <v>24</v>
      </c>
      <c r="G42" s="97">
        <v>0</v>
      </c>
      <c r="H42" s="97" t="s">
        <v>43</v>
      </c>
      <c r="I42" s="97" t="s">
        <v>44</v>
      </c>
      <c r="J42" s="97" t="s">
        <v>45</v>
      </c>
      <c r="K42" s="97" t="s">
        <v>46</v>
      </c>
      <c r="L42" s="97" t="s">
        <v>47</v>
      </c>
      <c r="M42" s="99">
        <v>1</v>
      </c>
      <c r="N42" s="87" t="s">
        <v>23</v>
      </c>
      <c r="O42" s="97">
        <v>0</v>
      </c>
      <c r="P42" s="97" t="s">
        <v>43</v>
      </c>
      <c r="Q42" s="97" t="s">
        <v>44</v>
      </c>
      <c r="R42" s="97" t="s">
        <v>45</v>
      </c>
      <c r="S42" s="97" t="s">
        <v>46</v>
      </c>
      <c r="T42" s="97" t="s">
        <v>47</v>
      </c>
      <c r="U42" s="97">
        <v>1</v>
      </c>
      <c r="V42" s="90"/>
    </row>
    <row r="43" spans="2:22" x14ac:dyDescent="0.2">
      <c r="B43" s="110"/>
      <c r="C43" s="3" t="s">
        <v>12</v>
      </c>
      <c r="D43" s="3">
        <f t="shared" ref="D43:K43" si="0">SUM(D10:D11)</f>
        <v>0</v>
      </c>
      <c r="E43" s="92">
        <f t="shared" si="0"/>
        <v>0</v>
      </c>
      <c r="F43" s="3">
        <f t="shared" si="0"/>
        <v>0</v>
      </c>
      <c r="G43" s="103">
        <f t="shared" si="0"/>
        <v>0</v>
      </c>
      <c r="H43" s="104">
        <f t="shared" si="0"/>
        <v>0</v>
      </c>
      <c r="I43" s="104">
        <f t="shared" si="0"/>
        <v>0</v>
      </c>
      <c r="J43" s="105">
        <f t="shared" si="0"/>
        <v>0</v>
      </c>
      <c r="K43" s="104">
        <f t="shared" si="0"/>
        <v>0</v>
      </c>
      <c r="L43" s="104"/>
      <c r="M43" s="104"/>
      <c r="N43" s="3">
        <f t="shared" ref="N43:S43" si="1">SUM(N10:N11)</f>
        <v>0</v>
      </c>
      <c r="O43" s="103">
        <f t="shared" si="1"/>
        <v>0</v>
      </c>
      <c r="P43" s="103">
        <f t="shared" si="1"/>
        <v>0</v>
      </c>
      <c r="Q43" s="103">
        <f t="shared" si="1"/>
        <v>0</v>
      </c>
      <c r="R43" s="106">
        <f t="shared" si="1"/>
        <v>0</v>
      </c>
      <c r="S43" s="103">
        <f t="shared" si="1"/>
        <v>0</v>
      </c>
      <c r="T43" s="103"/>
      <c r="U43" s="103"/>
      <c r="V43" s="90"/>
    </row>
    <row r="44" spans="2:22" x14ac:dyDescent="0.2">
      <c r="B44" s="110"/>
      <c r="C44" s="3" t="s">
        <v>11</v>
      </c>
      <c r="D44" s="3">
        <f t="shared" ref="D44:K44" si="2">SUM(D14:D15)</f>
        <v>0</v>
      </c>
      <c r="E44" s="92">
        <f t="shared" si="2"/>
        <v>0</v>
      </c>
      <c r="F44" s="88">
        <f t="shared" si="2"/>
        <v>0</v>
      </c>
      <c r="G44" s="103">
        <f t="shared" si="2"/>
        <v>0</v>
      </c>
      <c r="H44" s="104">
        <f t="shared" si="2"/>
        <v>0</v>
      </c>
      <c r="I44" s="104">
        <f t="shared" si="2"/>
        <v>0</v>
      </c>
      <c r="J44" s="105">
        <f t="shared" si="2"/>
        <v>0</v>
      </c>
      <c r="K44" s="104">
        <f t="shared" si="2"/>
        <v>0</v>
      </c>
      <c r="L44" s="104"/>
      <c r="M44" s="104"/>
      <c r="N44" s="3">
        <f t="shared" ref="N44:S44" si="3">SUM(N14:N15)</f>
        <v>0</v>
      </c>
      <c r="O44" s="103">
        <f t="shared" si="3"/>
        <v>0</v>
      </c>
      <c r="P44" s="103">
        <f t="shared" si="3"/>
        <v>0</v>
      </c>
      <c r="Q44" s="103">
        <f t="shared" si="3"/>
        <v>0</v>
      </c>
      <c r="R44" s="106">
        <f t="shared" si="3"/>
        <v>0</v>
      </c>
      <c r="S44" s="103">
        <f t="shared" si="3"/>
        <v>0</v>
      </c>
      <c r="T44" s="103"/>
      <c r="U44" s="103"/>
      <c r="V44" s="90"/>
    </row>
    <row r="45" spans="2:22" x14ac:dyDescent="0.2">
      <c r="B45" s="110"/>
      <c r="C45" s="3" t="s">
        <v>15</v>
      </c>
      <c r="D45" s="3">
        <f t="shared" ref="D45:U45" si="4">SUM(D18:D19)</f>
        <v>0</v>
      </c>
      <c r="E45" s="92">
        <f t="shared" si="4"/>
        <v>0</v>
      </c>
      <c r="F45" s="3">
        <f t="shared" si="4"/>
        <v>0</v>
      </c>
      <c r="G45" s="103">
        <f t="shared" si="4"/>
        <v>0</v>
      </c>
      <c r="H45" s="104">
        <f t="shared" si="4"/>
        <v>0</v>
      </c>
      <c r="I45" s="104">
        <f t="shared" si="4"/>
        <v>0</v>
      </c>
      <c r="J45" s="105">
        <f t="shared" si="4"/>
        <v>0</v>
      </c>
      <c r="K45" s="104">
        <f t="shared" si="4"/>
        <v>0</v>
      </c>
      <c r="L45" s="104">
        <f t="shared" si="4"/>
        <v>0</v>
      </c>
      <c r="M45" s="104">
        <f t="shared" si="4"/>
        <v>0</v>
      </c>
      <c r="N45" s="3">
        <f t="shared" si="4"/>
        <v>0</v>
      </c>
      <c r="O45" s="103">
        <f t="shared" si="4"/>
        <v>0</v>
      </c>
      <c r="P45" s="103">
        <f t="shared" si="4"/>
        <v>0</v>
      </c>
      <c r="Q45" s="103">
        <f t="shared" si="4"/>
        <v>0</v>
      </c>
      <c r="R45" s="106">
        <f t="shared" si="4"/>
        <v>0</v>
      </c>
      <c r="S45" s="103">
        <f t="shared" si="4"/>
        <v>0</v>
      </c>
      <c r="T45" s="103">
        <f t="shared" si="4"/>
        <v>0</v>
      </c>
      <c r="U45" s="103">
        <f t="shared" si="4"/>
        <v>0</v>
      </c>
      <c r="V45" s="90"/>
    </row>
    <row r="46" spans="2:22" x14ac:dyDescent="0.2">
      <c r="B46" s="110"/>
      <c r="C46" s="3" t="s">
        <v>16</v>
      </c>
      <c r="D46" s="3">
        <f t="shared" ref="D46:U46" si="5">SUM(D22:D23)</f>
        <v>0</v>
      </c>
      <c r="E46" s="92">
        <f t="shared" si="5"/>
        <v>0</v>
      </c>
      <c r="F46" s="3">
        <f t="shared" si="5"/>
        <v>0</v>
      </c>
      <c r="G46" s="103">
        <f t="shared" si="5"/>
        <v>0</v>
      </c>
      <c r="H46" s="104">
        <f t="shared" si="5"/>
        <v>0</v>
      </c>
      <c r="I46" s="104">
        <f t="shared" si="5"/>
        <v>0</v>
      </c>
      <c r="J46" s="105">
        <f t="shared" si="5"/>
        <v>0</v>
      </c>
      <c r="K46" s="104">
        <f t="shared" si="5"/>
        <v>0</v>
      </c>
      <c r="L46" s="104">
        <f t="shared" si="5"/>
        <v>0</v>
      </c>
      <c r="M46" s="104">
        <f t="shared" si="5"/>
        <v>0</v>
      </c>
      <c r="N46" s="3">
        <f t="shared" si="5"/>
        <v>0</v>
      </c>
      <c r="O46" s="103">
        <f t="shared" si="5"/>
        <v>0</v>
      </c>
      <c r="P46" s="103">
        <f t="shared" si="5"/>
        <v>0</v>
      </c>
      <c r="Q46" s="103">
        <f t="shared" si="5"/>
        <v>0</v>
      </c>
      <c r="R46" s="106">
        <f t="shared" si="5"/>
        <v>0</v>
      </c>
      <c r="S46" s="103">
        <f t="shared" si="5"/>
        <v>0</v>
      </c>
      <c r="T46" s="103">
        <f t="shared" si="5"/>
        <v>0</v>
      </c>
      <c r="U46" s="103">
        <f t="shared" si="5"/>
        <v>0</v>
      </c>
      <c r="V46" s="90"/>
    </row>
    <row r="47" spans="2:22" x14ac:dyDescent="0.2">
      <c r="B47" s="110"/>
      <c r="C47" s="3" t="s">
        <v>51</v>
      </c>
      <c r="D47" s="3" t="e">
        <f t="shared" ref="D47:U47" si="6">SUM(D26:D29)</f>
        <v>#REF!</v>
      </c>
      <c r="E47" s="92" t="e">
        <f t="shared" si="6"/>
        <v>#REF!</v>
      </c>
      <c r="F47" s="3" t="e">
        <f t="shared" si="6"/>
        <v>#REF!</v>
      </c>
      <c r="G47" s="103" t="e">
        <f t="shared" si="6"/>
        <v>#REF!</v>
      </c>
      <c r="H47" s="104" t="e">
        <f t="shared" si="6"/>
        <v>#REF!</v>
      </c>
      <c r="I47" s="104" t="e">
        <f t="shared" si="6"/>
        <v>#REF!</v>
      </c>
      <c r="J47" s="105" t="e">
        <f t="shared" si="6"/>
        <v>#REF!</v>
      </c>
      <c r="K47" s="104" t="e">
        <f t="shared" si="6"/>
        <v>#REF!</v>
      </c>
      <c r="L47" s="104" t="e">
        <f t="shared" si="6"/>
        <v>#REF!</v>
      </c>
      <c r="M47" s="104" t="e">
        <f t="shared" si="6"/>
        <v>#REF!</v>
      </c>
      <c r="N47" s="3" t="e">
        <f t="shared" si="6"/>
        <v>#REF!</v>
      </c>
      <c r="O47" s="103" t="e">
        <f t="shared" si="6"/>
        <v>#REF!</v>
      </c>
      <c r="P47" s="103" t="e">
        <f t="shared" si="6"/>
        <v>#REF!</v>
      </c>
      <c r="Q47" s="103" t="e">
        <f t="shared" si="6"/>
        <v>#REF!</v>
      </c>
      <c r="R47" s="106" t="e">
        <f t="shared" si="6"/>
        <v>#REF!</v>
      </c>
      <c r="S47" s="103" t="e">
        <f t="shared" si="6"/>
        <v>#REF!</v>
      </c>
      <c r="T47" s="103" t="e">
        <f t="shared" si="6"/>
        <v>#REF!</v>
      </c>
      <c r="U47" s="103" t="e">
        <f t="shared" si="6"/>
        <v>#REF!</v>
      </c>
      <c r="V47" s="90"/>
    </row>
    <row r="48" spans="2:22" x14ac:dyDescent="0.2">
      <c r="B48" s="110"/>
      <c r="C48" s="3" t="s">
        <v>52</v>
      </c>
      <c r="D48" s="3">
        <f t="shared" ref="D48:U48" si="7">SUM(D32:D33)</f>
        <v>0</v>
      </c>
      <c r="E48" s="92">
        <f t="shared" si="7"/>
        <v>0</v>
      </c>
      <c r="F48" s="93">
        <f t="shared" si="7"/>
        <v>0</v>
      </c>
      <c r="G48" s="103">
        <f t="shared" si="7"/>
        <v>0</v>
      </c>
      <c r="H48" s="104">
        <f t="shared" si="7"/>
        <v>0</v>
      </c>
      <c r="I48" s="104">
        <f t="shared" si="7"/>
        <v>0</v>
      </c>
      <c r="J48" s="105">
        <f t="shared" si="7"/>
        <v>0</v>
      </c>
      <c r="K48" s="104">
        <f t="shared" si="7"/>
        <v>0</v>
      </c>
      <c r="L48" s="104">
        <f t="shared" si="7"/>
        <v>0</v>
      </c>
      <c r="M48" s="104">
        <f t="shared" si="7"/>
        <v>0</v>
      </c>
      <c r="N48" s="3">
        <f t="shared" si="7"/>
        <v>0</v>
      </c>
      <c r="O48" s="103">
        <f t="shared" si="7"/>
        <v>0</v>
      </c>
      <c r="P48" s="103">
        <f t="shared" si="7"/>
        <v>0</v>
      </c>
      <c r="Q48" s="103">
        <f t="shared" si="7"/>
        <v>0</v>
      </c>
      <c r="R48" s="106">
        <f t="shared" si="7"/>
        <v>0</v>
      </c>
      <c r="S48" s="103">
        <f t="shared" si="7"/>
        <v>0</v>
      </c>
      <c r="T48" s="103">
        <f t="shared" si="7"/>
        <v>0</v>
      </c>
      <c r="U48" s="103">
        <f t="shared" si="7"/>
        <v>0</v>
      </c>
      <c r="V48" s="90"/>
    </row>
    <row r="49" spans="3:21" x14ac:dyDescent="0.2">
      <c r="C49" s="87" t="s">
        <v>56</v>
      </c>
      <c r="D49" s="111" t="e">
        <f>SUM(D43:D48)</f>
        <v>#REF!</v>
      </c>
      <c r="E49" s="111" t="e">
        <f t="shared" ref="E49:U49" si="8">SUM(E43:E48)</f>
        <v>#REF!</v>
      </c>
      <c r="F49" s="111" t="e">
        <f t="shared" si="8"/>
        <v>#REF!</v>
      </c>
      <c r="G49" s="112" t="e">
        <f t="shared" si="8"/>
        <v>#REF!</v>
      </c>
      <c r="H49" s="112" t="e">
        <f t="shared" si="8"/>
        <v>#REF!</v>
      </c>
      <c r="I49" s="112" t="e">
        <f t="shared" si="8"/>
        <v>#REF!</v>
      </c>
      <c r="J49" s="112" t="e">
        <f t="shared" si="8"/>
        <v>#REF!</v>
      </c>
      <c r="K49" s="112" t="e">
        <f t="shared" si="8"/>
        <v>#REF!</v>
      </c>
      <c r="L49" s="112" t="e">
        <f t="shared" si="8"/>
        <v>#REF!</v>
      </c>
      <c r="M49" s="112" t="e">
        <f t="shared" si="8"/>
        <v>#REF!</v>
      </c>
      <c r="N49" s="111" t="e">
        <f t="shared" si="8"/>
        <v>#REF!</v>
      </c>
      <c r="O49" s="112" t="e">
        <f t="shared" si="8"/>
        <v>#REF!</v>
      </c>
      <c r="P49" s="112" t="e">
        <f t="shared" si="8"/>
        <v>#REF!</v>
      </c>
      <c r="Q49" s="112" t="e">
        <f t="shared" si="8"/>
        <v>#REF!</v>
      </c>
      <c r="R49" s="113" t="e">
        <f t="shared" si="8"/>
        <v>#REF!</v>
      </c>
      <c r="S49" s="112" t="e">
        <f t="shared" si="8"/>
        <v>#REF!</v>
      </c>
      <c r="T49" s="112" t="e">
        <f t="shared" si="8"/>
        <v>#REF!</v>
      </c>
      <c r="U49" s="112" t="e">
        <f t="shared" si="8"/>
        <v>#REF!</v>
      </c>
    </row>
  </sheetData>
  <sheetProtection password="F826" sheet="1" objects="1" scenarios="1"/>
  <mergeCells count="6">
    <mergeCell ref="B22:B23"/>
    <mergeCell ref="B26:B29"/>
    <mergeCell ref="B32:B33"/>
    <mergeCell ref="B10:B11"/>
    <mergeCell ref="B14:B15"/>
    <mergeCell ref="B18:B19"/>
  </mergeCells>
  <phoneticPr fontId="2" type="noConversion"/>
  <conditionalFormatting sqref="D10 D11:E11 D14:E15 D18:D19 D22:D23 D26:D27">
    <cfRule type="expression" dxfId="4" priority="3" stopIfTrue="1">
      <formula>COUNTA(I1048550:I1048555)</formula>
    </cfRule>
  </conditionalFormatting>
  <conditionalFormatting sqref="D28:D29">
    <cfRule type="expression" dxfId="3" priority="4" stopIfTrue="1">
      <formula>COUNTA(I1048567:I1048572)</formula>
    </cfRule>
  </conditionalFormatting>
  <conditionalFormatting sqref="D32:D33">
    <cfRule type="expression" dxfId="2" priority="5" stopIfTrue="1">
      <formula>COUNTA(I1048570:I1048575)</formula>
    </cfRule>
  </conditionalFormatting>
  <conditionalFormatting sqref="D43:D46">
    <cfRule type="expression" dxfId="1" priority="1" stopIfTrue="1">
      <formula>COUNTA(I1:I6)</formula>
    </cfRule>
  </conditionalFormatting>
  <conditionalFormatting sqref="D47:D48 D49:F49">
    <cfRule type="expression" dxfId="0" priority="2" stopIfTrue="1">
      <formula>COUNTA(I1:I6)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showGridLines="0" workbookViewId="0"/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142" t="s">
        <v>57</v>
      </c>
      <c r="C1" s="142"/>
      <c r="D1" s="149"/>
      <c r="E1" s="149"/>
      <c r="F1" s="149"/>
    </row>
    <row r="2" spans="2:6" x14ac:dyDescent="0.2">
      <c r="B2" s="142" t="s">
        <v>58</v>
      </c>
      <c r="C2" s="142"/>
      <c r="D2" s="149"/>
      <c r="E2" s="149"/>
      <c r="F2" s="149"/>
    </row>
    <row r="3" spans="2:6" x14ac:dyDescent="0.2">
      <c r="B3" s="143"/>
      <c r="C3" s="143"/>
      <c r="D3" s="150"/>
      <c r="E3" s="150"/>
      <c r="F3" s="150"/>
    </row>
    <row r="4" spans="2:6" ht="51" x14ac:dyDescent="0.2">
      <c r="B4" s="143" t="s">
        <v>59</v>
      </c>
      <c r="C4" s="143"/>
      <c r="D4" s="150"/>
      <c r="E4" s="150"/>
      <c r="F4" s="150"/>
    </row>
    <row r="5" spans="2:6" x14ac:dyDescent="0.2">
      <c r="B5" s="143"/>
      <c r="C5" s="143"/>
      <c r="D5" s="150"/>
      <c r="E5" s="150"/>
      <c r="F5" s="150"/>
    </row>
    <row r="6" spans="2:6" ht="25.5" x14ac:dyDescent="0.2">
      <c r="B6" s="142" t="s">
        <v>60</v>
      </c>
      <c r="C6" s="142"/>
      <c r="D6" s="149"/>
      <c r="E6" s="149" t="s">
        <v>61</v>
      </c>
      <c r="F6" s="149" t="s">
        <v>62</v>
      </c>
    </row>
    <row r="7" spans="2:6" ht="13.5" thickBot="1" x14ac:dyDescent="0.25">
      <c r="B7" s="143"/>
      <c r="C7" s="143"/>
      <c r="D7" s="150"/>
      <c r="E7" s="150"/>
      <c r="F7" s="150"/>
    </row>
    <row r="8" spans="2:6" ht="38.25" x14ac:dyDescent="0.2">
      <c r="B8" s="144" t="s">
        <v>63</v>
      </c>
      <c r="C8" s="145"/>
      <c r="D8" s="151"/>
      <c r="E8" s="151">
        <v>11</v>
      </c>
      <c r="F8" s="152"/>
    </row>
    <row r="9" spans="2:6" x14ac:dyDescent="0.2">
      <c r="B9" s="146"/>
      <c r="C9" s="143"/>
      <c r="D9" s="150"/>
      <c r="E9" s="153" t="s">
        <v>64</v>
      </c>
      <c r="F9" s="154" t="s">
        <v>65</v>
      </c>
    </row>
    <row r="10" spans="2:6" x14ac:dyDescent="0.2">
      <c r="B10" s="146"/>
      <c r="C10" s="143"/>
      <c r="D10" s="150"/>
      <c r="E10" s="153" t="s">
        <v>66</v>
      </c>
      <c r="F10" s="154" t="s">
        <v>65</v>
      </c>
    </row>
    <row r="11" spans="2:6" x14ac:dyDescent="0.2">
      <c r="B11" s="146"/>
      <c r="C11" s="143"/>
      <c r="D11" s="150"/>
      <c r="E11" s="153" t="s">
        <v>67</v>
      </c>
      <c r="F11" s="154" t="s">
        <v>65</v>
      </c>
    </row>
    <row r="12" spans="2:6" x14ac:dyDescent="0.2">
      <c r="B12" s="146"/>
      <c r="C12" s="143"/>
      <c r="D12" s="150"/>
      <c r="E12" s="153" t="s">
        <v>68</v>
      </c>
      <c r="F12" s="154" t="s">
        <v>65</v>
      </c>
    </row>
    <row r="13" spans="2:6" x14ac:dyDescent="0.2">
      <c r="B13" s="146"/>
      <c r="C13" s="143"/>
      <c r="D13" s="150"/>
      <c r="E13" s="153" t="s">
        <v>69</v>
      </c>
      <c r="F13" s="154" t="s">
        <v>65</v>
      </c>
    </row>
    <row r="14" spans="2:6" x14ac:dyDescent="0.2">
      <c r="B14" s="146"/>
      <c r="C14" s="143"/>
      <c r="D14" s="150"/>
      <c r="E14" s="153" t="s">
        <v>70</v>
      </c>
      <c r="F14" s="154" t="s">
        <v>65</v>
      </c>
    </row>
    <row r="15" spans="2:6" x14ac:dyDescent="0.2">
      <c r="B15" s="146"/>
      <c r="C15" s="143"/>
      <c r="D15" s="150"/>
      <c r="E15" s="153" t="s">
        <v>71</v>
      </c>
      <c r="F15" s="154" t="s">
        <v>65</v>
      </c>
    </row>
    <row r="16" spans="2:6" x14ac:dyDescent="0.2">
      <c r="B16" s="146"/>
      <c r="C16" s="143"/>
      <c r="D16" s="150"/>
      <c r="E16" s="153" t="s">
        <v>72</v>
      </c>
      <c r="F16" s="154" t="s">
        <v>65</v>
      </c>
    </row>
    <row r="17" spans="2:6" x14ac:dyDescent="0.2">
      <c r="B17" s="146"/>
      <c r="C17" s="143"/>
      <c r="D17" s="150"/>
      <c r="E17" s="153" t="s">
        <v>73</v>
      </c>
      <c r="F17" s="154" t="s">
        <v>65</v>
      </c>
    </row>
    <row r="18" spans="2:6" x14ac:dyDescent="0.2">
      <c r="B18" s="146"/>
      <c r="C18" s="143"/>
      <c r="D18" s="150"/>
      <c r="E18" s="153" t="s">
        <v>74</v>
      </c>
      <c r="F18" s="154" t="s">
        <v>65</v>
      </c>
    </row>
    <row r="19" spans="2:6" ht="13.5" thickBot="1" x14ac:dyDescent="0.25">
      <c r="B19" s="147"/>
      <c r="C19" s="148"/>
      <c r="D19" s="155"/>
      <c r="E19" s="156" t="s">
        <v>75</v>
      </c>
      <c r="F19" s="157" t="s">
        <v>65</v>
      </c>
    </row>
    <row r="20" spans="2:6" x14ac:dyDescent="0.2">
      <c r="B20" s="143"/>
      <c r="C20" s="143"/>
      <c r="D20" s="150"/>
      <c r="E20" s="150"/>
      <c r="F20" s="150"/>
    </row>
    <row r="21" spans="2:6" x14ac:dyDescent="0.2">
      <c r="B21" s="143"/>
      <c r="C21" s="143"/>
      <c r="D21" s="150"/>
      <c r="E21" s="150"/>
      <c r="F21" s="150"/>
    </row>
    <row r="22" spans="2:6" x14ac:dyDescent="0.2">
      <c r="B22" s="142" t="s">
        <v>76</v>
      </c>
      <c r="C22" s="142"/>
      <c r="D22" s="149"/>
      <c r="E22" s="149"/>
      <c r="F22" s="149"/>
    </row>
    <row r="23" spans="2:6" ht="13.5" thickBot="1" x14ac:dyDescent="0.25">
      <c r="B23" s="143"/>
      <c r="C23" s="143"/>
      <c r="D23" s="150"/>
      <c r="E23" s="150"/>
      <c r="F23" s="150"/>
    </row>
    <row r="24" spans="2:6" ht="51" x14ac:dyDescent="0.2">
      <c r="B24" s="144" t="s">
        <v>77</v>
      </c>
      <c r="C24" s="145"/>
      <c r="D24" s="151"/>
      <c r="E24" s="151">
        <v>6</v>
      </c>
      <c r="F24" s="152"/>
    </row>
    <row r="25" spans="2:6" ht="13.5" thickBot="1" x14ac:dyDescent="0.25">
      <c r="B25" s="147"/>
      <c r="C25" s="148"/>
      <c r="D25" s="155"/>
      <c r="E25" s="156" t="s">
        <v>78</v>
      </c>
      <c r="F25" s="157" t="s">
        <v>65</v>
      </c>
    </row>
  </sheetData>
  <hyperlinks>
    <hyperlink ref="E9" location="'1º A'!C4" display="'1º A'!C4"/>
    <hyperlink ref="E10" location="'1º B'!C4" display="'1º B'!C4"/>
    <hyperlink ref="E11" location="'2º A'!C4" display="'2º A'!C4"/>
    <hyperlink ref="E12" location="'2º B'!C4" display="'2º B'!C4"/>
    <hyperlink ref="E13" location="'3ºA'!C4" display="'3ºA'!C4"/>
    <hyperlink ref="E14" location="'3ºB'!C4" display="'3ºB'!C4"/>
    <hyperlink ref="E15" location="'4ºA'!C4" display="'4ºA'!C4"/>
    <hyperlink ref="E16" location="'4ºB'!C4" display="'4ºB'!C4"/>
    <hyperlink ref="E17" location="'5ºA'!C4" display="'5ºA'!C4"/>
    <hyperlink ref="E18" location="'5ºB'!C4" display="'5ºB'!C4"/>
    <hyperlink ref="E19" location="'6ºA'!C4" display="'6ºA'!C4"/>
    <hyperlink ref="E25" location="'2º B'!C31:E32" display="'2º B'!C31:E32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X63"/>
  <sheetViews>
    <sheetView showGridLines="0" topLeftCell="A2" zoomScaleNormal="100" zoomScaleSheetLayoutView="100" workbookViewId="0">
      <pane ySplit="6" topLeftCell="A17" activePane="bottomLeft" state="frozen"/>
      <selection activeCell="A2" sqref="A2"/>
      <selection pane="bottomLeft" activeCell="C8" sqref="C8:G35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18" width="4.28515625" hidden="1" customWidth="1"/>
    <col min="19" max="19" width="4.5703125" hidden="1" customWidth="1"/>
    <col min="20" max="24" width="11.42578125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82" t="s">
        <v>33</v>
      </c>
      <c r="C4" s="81" t="s">
        <v>37</v>
      </c>
      <c r="D4" s="66"/>
      <c r="E4" s="78" t="s">
        <v>48</v>
      </c>
      <c r="F4" s="85" t="s">
        <v>489</v>
      </c>
      <c r="G4" s="83"/>
      <c r="H4" s="83"/>
      <c r="I4" s="84"/>
      <c r="J4" s="78" t="s">
        <v>49</v>
      </c>
      <c r="K4" s="79" t="s">
        <v>12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J5" s="78" t="s">
        <v>50</v>
      </c>
      <c r="K5" s="79" t="s">
        <v>13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31</v>
      </c>
      <c r="O6" s="57"/>
      <c r="P6" s="57"/>
      <c r="Q6" s="57"/>
      <c r="R6" s="57"/>
      <c r="S6" s="57"/>
    </row>
    <row r="7" spans="1:22" ht="35.25" customHeight="1" x14ac:dyDescent="0.2">
      <c r="A7" s="56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>
        <v>0.25</v>
      </c>
      <c r="Q7" s="46">
        <v>0.5</v>
      </c>
      <c r="R7" s="46">
        <v>0.75</v>
      </c>
      <c r="S7" s="47">
        <v>1</v>
      </c>
    </row>
    <row r="8" spans="1:22" ht="14.25" x14ac:dyDescent="0.2">
      <c r="A8" s="55">
        <v>1</v>
      </c>
      <c r="B8" s="5"/>
      <c r="C8" s="159"/>
      <c r="D8" s="126"/>
      <c r="E8" s="126"/>
      <c r="F8" s="3"/>
      <c r="G8" s="3"/>
      <c r="H8" s="75" t="str">
        <f t="shared" ref="H8:H39" si="0">IF(G8=0,"",(F8*60)/G8)</f>
        <v/>
      </c>
      <c r="I8" s="54" t="str">
        <f t="shared" ref="I8:I39" si="1">IF(H8="","",H8/30)</f>
        <v/>
      </c>
      <c r="J8" s="3"/>
      <c r="K8" s="6">
        <f t="shared" ref="K8:K39" si="2">J8/4</f>
        <v>0</v>
      </c>
      <c r="N8" s="48" t="str">
        <f t="shared" ref="N8:N39" si="3">IF(I8="","",(IF(I8=0%,0,IF(I8&lt;100%,1,IF(I8=100%,2,IF(I8&gt;100%,3,0))))))</f>
        <v/>
      </c>
      <c r="O8" s="49">
        <f t="shared" ref="O8:O39" si="4">IF(N8=2,IF(J8=0,1,0),IF(N8=3,IF(J8=0,2,0),0))</f>
        <v>0</v>
      </c>
      <c r="P8" s="49">
        <f t="shared" ref="P8:P39" si="5">IF(N8=2,IF(J8=1,1,0),IF(N8=3,IF(J8=1,2,0),0))</f>
        <v>0</v>
      </c>
      <c r="Q8" s="49">
        <f t="shared" ref="Q8:Q39" si="6">IF(N8=2,IF(J8=2,1,0),IF(N8=3,IF(J8=2,2,0),0))</f>
        <v>0</v>
      </c>
      <c r="R8" s="49">
        <f t="shared" ref="R8:R39" si="7">IF(N8=2,IF(J8=3,1,0),IF(N8=3,IF(J8=3,2,0),0))</f>
        <v>0</v>
      </c>
      <c r="S8" s="50">
        <f t="shared" ref="S8:S39" si="8">IF(N8=2,IF(J8=4,1,0),IF(N8=3,IF(J8=4,2,0),0))</f>
        <v>0</v>
      </c>
      <c r="V8" t="s">
        <v>34</v>
      </c>
    </row>
    <row r="9" spans="1:22" ht="14.25" x14ac:dyDescent="0.2">
      <c r="A9" s="55">
        <v>2</v>
      </c>
      <c r="B9" s="5"/>
      <c r="C9" s="159"/>
      <c r="D9" s="126"/>
      <c r="E9" s="126"/>
      <c r="F9" s="3"/>
      <c r="G9" s="3"/>
      <c r="H9" s="75" t="str">
        <f t="shared" si="0"/>
        <v/>
      </c>
      <c r="I9" s="54" t="str">
        <f t="shared" si="1"/>
        <v/>
      </c>
      <c r="J9" s="3"/>
      <c r="K9" s="6">
        <f t="shared" si="2"/>
        <v>0</v>
      </c>
      <c r="N9" s="48" t="str">
        <f t="shared" si="3"/>
        <v/>
      </c>
      <c r="O9" s="49">
        <f t="shared" si="4"/>
        <v>0</v>
      </c>
      <c r="P9" s="49">
        <f t="shared" si="5"/>
        <v>0</v>
      </c>
      <c r="Q9" s="49">
        <f t="shared" si="6"/>
        <v>0</v>
      </c>
      <c r="R9" s="49">
        <f t="shared" si="7"/>
        <v>0</v>
      </c>
      <c r="S9" s="50">
        <f t="shared" si="8"/>
        <v>0</v>
      </c>
      <c r="V9" t="s">
        <v>36</v>
      </c>
    </row>
    <row r="10" spans="1:22" ht="14.25" x14ac:dyDescent="0.2">
      <c r="A10" s="55">
        <v>3</v>
      </c>
      <c r="B10" s="5"/>
      <c r="C10" s="159"/>
      <c r="D10" s="131"/>
      <c r="E10" s="131"/>
      <c r="F10" s="3"/>
      <c r="G10" s="3"/>
      <c r="H10" s="75" t="str">
        <f t="shared" si="0"/>
        <v/>
      </c>
      <c r="I10" s="54" t="str">
        <f t="shared" si="1"/>
        <v/>
      </c>
      <c r="J10" s="3"/>
      <c r="K10" s="6">
        <f t="shared" si="2"/>
        <v>0</v>
      </c>
      <c r="N10" s="48" t="str">
        <f t="shared" si="3"/>
        <v/>
      </c>
      <c r="O10" s="49">
        <f t="shared" si="4"/>
        <v>0</v>
      </c>
      <c r="P10" s="49">
        <f t="shared" si="5"/>
        <v>0</v>
      </c>
      <c r="Q10" s="49">
        <f t="shared" si="6"/>
        <v>0</v>
      </c>
      <c r="R10" s="49">
        <f t="shared" si="7"/>
        <v>0</v>
      </c>
      <c r="S10" s="50">
        <f t="shared" si="8"/>
        <v>0</v>
      </c>
      <c r="V10" t="s">
        <v>37</v>
      </c>
    </row>
    <row r="11" spans="1:22" ht="14.25" x14ac:dyDescent="0.2">
      <c r="A11" s="55">
        <v>4</v>
      </c>
      <c r="B11" s="5"/>
      <c r="C11" s="159"/>
      <c r="D11" s="126"/>
      <c r="E11" s="126"/>
      <c r="F11" s="3"/>
      <c r="G11" s="3"/>
      <c r="H11" s="75" t="str">
        <f t="shared" si="0"/>
        <v/>
      </c>
      <c r="I11" s="54" t="str">
        <f t="shared" si="1"/>
        <v/>
      </c>
      <c r="J11" s="3"/>
      <c r="K11" s="6">
        <f t="shared" si="2"/>
        <v>0</v>
      </c>
      <c r="N11" s="48" t="str">
        <f t="shared" si="3"/>
        <v/>
      </c>
      <c r="O11" s="49">
        <f t="shared" si="4"/>
        <v>0</v>
      </c>
      <c r="P11" s="49">
        <f t="shared" si="5"/>
        <v>0</v>
      </c>
      <c r="Q11" s="49">
        <f t="shared" si="6"/>
        <v>0</v>
      </c>
      <c r="R11" s="49">
        <f t="shared" si="7"/>
        <v>0</v>
      </c>
      <c r="S11" s="50">
        <f t="shared" si="8"/>
        <v>0</v>
      </c>
      <c r="V11" t="s">
        <v>38</v>
      </c>
    </row>
    <row r="12" spans="1:22" ht="14.25" x14ac:dyDescent="0.2">
      <c r="A12" s="55">
        <v>5</v>
      </c>
      <c r="B12" s="5"/>
      <c r="C12" s="159"/>
      <c r="D12" s="126"/>
      <c r="E12" s="126"/>
      <c r="F12" s="3"/>
      <c r="G12" s="3"/>
      <c r="H12" s="75" t="str">
        <f t="shared" si="0"/>
        <v/>
      </c>
      <c r="I12" s="54" t="str">
        <f t="shared" si="1"/>
        <v/>
      </c>
      <c r="J12" s="3"/>
      <c r="K12" s="6">
        <f t="shared" si="2"/>
        <v>0</v>
      </c>
      <c r="N12" s="48" t="str">
        <f t="shared" si="3"/>
        <v/>
      </c>
      <c r="O12" s="49">
        <f t="shared" si="4"/>
        <v>0</v>
      </c>
      <c r="P12" s="49">
        <f t="shared" si="5"/>
        <v>0</v>
      </c>
      <c r="Q12" s="49">
        <f t="shared" si="6"/>
        <v>0</v>
      </c>
      <c r="R12" s="49">
        <f t="shared" si="7"/>
        <v>0</v>
      </c>
      <c r="S12" s="50">
        <f t="shared" si="8"/>
        <v>0</v>
      </c>
      <c r="V12" t="s">
        <v>39</v>
      </c>
    </row>
    <row r="13" spans="1:22" ht="14.25" x14ac:dyDescent="0.2">
      <c r="A13" s="55">
        <v>6</v>
      </c>
      <c r="B13" s="5"/>
      <c r="C13" s="159"/>
      <c r="D13" s="126"/>
      <c r="E13" s="126"/>
      <c r="F13" s="3"/>
      <c r="G13" s="3"/>
      <c r="H13" s="75" t="str">
        <f t="shared" si="0"/>
        <v/>
      </c>
      <c r="I13" s="54" t="str">
        <f t="shared" si="1"/>
        <v/>
      </c>
      <c r="J13" s="3"/>
      <c r="K13" s="6">
        <f t="shared" si="2"/>
        <v>0</v>
      </c>
      <c r="N13" s="48" t="str">
        <f t="shared" si="3"/>
        <v/>
      </c>
      <c r="O13" s="49">
        <f t="shared" si="4"/>
        <v>0</v>
      </c>
      <c r="P13" s="49">
        <f t="shared" si="5"/>
        <v>0</v>
      </c>
      <c r="Q13" s="49">
        <f t="shared" si="6"/>
        <v>0</v>
      </c>
      <c r="R13" s="49">
        <f t="shared" si="7"/>
        <v>0</v>
      </c>
      <c r="S13" s="50">
        <f t="shared" si="8"/>
        <v>0</v>
      </c>
      <c r="V13" t="s">
        <v>40</v>
      </c>
    </row>
    <row r="14" spans="1:22" ht="14.25" x14ac:dyDescent="0.2">
      <c r="A14" s="55">
        <v>7</v>
      </c>
      <c r="B14" s="5"/>
      <c r="C14" s="159"/>
      <c r="D14" s="125"/>
      <c r="E14" s="125"/>
      <c r="F14" s="3"/>
      <c r="G14" s="3"/>
      <c r="H14" s="80" t="str">
        <f t="shared" si="0"/>
        <v/>
      </c>
      <c r="I14" s="54" t="str">
        <f t="shared" si="1"/>
        <v/>
      </c>
      <c r="J14" s="3"/>
      <c r="K14" s="6">
        <f t="shared" si="2"/>
        <v>0</v>
      </c>
      <c r="N14" s="48" t="str">
        <f t="shared" si="3"/>
        <v/>
      </c>
      <c r="O14" s="49">
        <f t="shared" si="4"/>
        <v>0</v>
      </c>
      <c r="P14" s="49">
        <f t="shared" si="5"/>
        <v>0</v>
      </c>
      <c r="Q14" s="49">
        <f t="shared" si="6"/>
        <v>0</v>
      </c>
      <c r="R14" s="49">
        <f t="shared" si="7"/>
        <v>0</v>
      </c>
      <c r="S14" s="50">
        <f t="shared" si="8"/>
        <v>0</v>
      </c>
      <c r="V14" t="s">
        <v>41</v>
      </c>
    </row>
    <row r="15" spans="1:22" ht="14.25" x14ac:dyDescent="0.2">
      <c r="A15" s="55">
        <v>8</v>
      </c>
      <c r="B15" s="5"/>
      <c r="C15" s="159"/>
      <c r="D15" s="126"/>
      <c r="E15" s="126"/>
      <c r="F15" s="3"/>
      <c r="G15" s="3"/>
      <c r="H15" s="75" t="str">
        <f t="shared" si="0"/>
        <v/>
      </c>
      <c r="I15" s="54" t="str">
        <f t="shared" si="1"/>
        <v/>
      </c>
      <c r="J15" s="3"/>
      <c r="K15" s="6">
        <f t="shared" si="2"/>
        <v>0</v>
      </c>
      <c r="N15" s="48" t="str">
        <f t="shared" si="3"/>
        <v/>
      </c>
      <c r="O15" s="49">
        <f t="shared" si="4"/>
        <v>0</v>
      </c>
      <c r="P15" s="49">
        <f t="shared" si="5"/>
        <v>0</v>
      </c>
      <c r="Q15" s="49">
        <f t="shared" si="6"/>
        <v>0</v>
      </c>
      <c r="R15" s="49">
        <f t="shared" si="7"/>
        <v>0</v>
      </c>
      <c r="S15" s="50">
        <f t="shared" si="8"/>
        <v>0</v>
      </c>
      <c r="V15" t="s">
        <v>35</v>
      </c>
    </row>
    <row r="16" spans="1:22" ht="14.25" x14ac:dyDescent="0.2">
      <c r="A16" s="55">
        <v>9</v>
      </c>
      <c r="B16" s="5"/>
      <c r="C16" s="159"/>
      <c r="D16" s="126"/>
      <c r="E16" s="126"/>
      <c r="F16" s="3"/>
      <c r="G16" s="3"/>
      <c r="H16" s="75" t="str">
        <f t="shared" si="0"/>
        <v/>
      </c>
      <c r="I16" s="54" t="str">
        <f t="shared" si="1"/>
        <v/>
      </c>
      <c r="J16" s="3"/>
      <c r="K16" s="6">
        <f t="shared" si="2"/>
        <v>0</v>
      </c>
      <c r="N16" s="48" t="str">
        <f t="shared" si="3"/>
        <v/>
      </c>
      <c r="O16" s="49">
        <f t="shared" si="4"/>
        <v>0</v>
      </c>
      <c r="P16" s="49">
        <f t="shared" si="5"/>
        <v>0</v>
      </c>
      <c r="Q16" s="49">
        <f t="shared" si="6"/>
        <v>0</v>
      </c>
      <c r="R16" s="49">
        <f t="shared" si="7"/>
        <v>0</v>
      </c>
      <c r="S16" s="50">
        <f t="shared" si="8"/>
        <v>0</v>
      </c>
    </row>
    <row r="17" spans="1:19" ht="14.25" x14ac:dyDescent="0.2">
      <c r="A17" s="55">
        <v>10</v>
      </c>
      <c r="B17" s="5"/>
      <c r="C17" s="159"/>
      <c r="D17" s="131"/>
      <c r="E17" s="131"/>
      <c r="F17" s="3"/>
      <c r="G17" s="3"/>
      <c r="H17" s="75" t="str">
        <f t="shared" si="0"/>
        <v/>
      </c>
      <c r="I17" s="54" t="str">
        <f t="shared" si="1"/>
        <v/>
      </c>
      <c r="J17" s="3"/>
      <c r="K17" s="6">
        <f t="shared" si="2"/>
        <v>0</v>
      </c>
      <c r="N17" s="48" t="str">
        <f t="shared" si="3"/>
        <v/>
      </c>
      <c r="O17" s="49">
        <f t="shared" si="4"/>
        <v>0</v>
      </c>
      <c r="P17" s="49">
        <f t="shared" si="5"/>
        <v>0</v>
      </c>
      <c r="Q17" s="49">
        <f t="shared" si="6"/>
        <v>0</v>
      </c>
      <c r="R17" s="49">
        <f t="shared" si="7"/>
        <v>0</v>
      </c>
      <c r="S17" s="50">
        <f t="shared" si="8"/>
        <v>0</v>
      </c>
    </row>
    <row r="18" spans="1:19" ht="14.25" x14ac:dyDescent="0.2">
      <c r="A18" s="55">
        <v>11</v>
      </c>
      <c r="B18" s="5"/>
      <c r="C18" s="159"/>
      <c r="D18" s="132"/>
      <c r="E18" s="132"/>
      <c r="F18" s="3"/>
      <c r="G18" s="3"/>
      <c r="H18" s="75" t="str">
        <f t="shared" si="0"/>
        <v/>
      </c>
      <c r="I18" s="54" t="str">
        <f t="shared" si="1"/>
        <v/>
      </c>
      <c r="J18" s="3"/>
      <c r="K18" s="6">
        <f t="shared" si="2"/>
        <v>0</v>
      </c>
      <c r="N18" s="48" t="str">
        <f t="shared" si="3"/>
        <v/>
      </c>
      <c r="O18" s="49">
        <f t="shared" si="4"/>
        <v>0</v>
      </c>
      <c r="P18" s="49">
        <f t="shared" si="5"/>
        <v>0</v>
      </c>
      <c r="Q18" s="49">
        <f t="shared" si="6"/>
        <v>0</v>
      </c>
      <c r="R18" s="49">
        <f t="shared" si="7"/>
        <v>0</v>
      </c>
      <c r="S18" s="50">
        <f t="shared" si="8"/>
        <v>0</v>
      </c>
    </row>
    <row r="19" spans="1:19" ht="14.25" x14ac:dyDescent="0.2">
      <c r="A19" s="55">
        <v>12</v>
      </c>
      <c r="B19" s="5"/>
      <c r="C19" s="159"/>
      <c r="D19" s="125"/>
      <c r="E19" s="125"/>
      <c r="F19" s="3"/>
      <c r="G19" s="3"/>
      <c r="H19" s="75" t="str">
        <f t="shared" si="0"/>
        <v/>
      </c>
      <c r="I19" s="54" t="str">
        <f t="shared" si="1"/>
        <v/>
      </c>
      <c r="J19" s="3"/>
      <c r="K19" s="6">
        <f t="shared" si="2"/>
        <v>0</v>
      </c>
      <c r="N19" s="48" t="str">
        <f t="shared" si="3"/>
        <v/>
      </c>
      <c r="O19" s="49">
        <f t="shared" si="4"/>
        <v>0</v>
      </c>
      <c r="P19" s="49">
        <f t="shared" si="5"/>
        <v>0</v>
      </c>
      <c r="Q19" s="49">
        <f t="shared" si="6"/>
        <v>0</v>
      </c>
      <c r="R19" s="49">
        <f t="shared" si="7"/>
        <v>0</v>
      </c>
      <c r="S19" s="50">
        <f t="shared" si="8"/>
        <v>0</v>
      </c>
    </row>
    <row r="20" spans="1:19" ht="14.25" x14ac:dyDescent="0.2">
      <c r="A20" s="55">
        <v>13</v>
      </c>
      <c r="B20" s="5"/>
      <c r="C20" s="159"/>
      <c r="D20" s="125"/>
      <c r="E20" s="125"/>
      <c r="F20" s="3"/>
      <c r="G20" s="3"/>
      <c r="H20" s="75" t="str">
        <f t="shared" si="0"/>
        <v/>
      </c>
      <c r="I20" s="54" t="str">
        <f t="shared" si="1"/>
        <v/>
      </c>
      <c r="J20" s="3"/>
      <c r="K20" s="6">
        <f t="shared" si="2"/>
        <v>0</v>
      </c>
      <c r="N20" s="48" t="str">
        <f t="shared" si="3"/>
        <v/>
      </c>
      <c r="O20" s="49">
        <f t="shared" si="4"/>
        <v>0</v>
      </c>
      <c r="P20" s="49">
        <f t="shared" si="5"/>
        <v>0</v>
      </c>
      <c r="Q20" s="49">
        <f t="shared" si="6"/>
        <v>0</v>
      </c>
      <c r="R20" s="49">
        <f t="shared" si="7"/>
        <v>0</v>
      </c>
      <c r="S20" s="50">
        <f t="shared" si="8"/>
        <v>0</v>
      </c>
    </row>
    <row r="21" spans="1:19" ht="14.25" x14ac:dyDescent="0.2">
      <c r="A21" s="55">
        <v>14</v>
      </c>
      <c r="B21" s="5"/>
      <c r="C21" s="159"/>
      <c r="D21" s="125"/>
      <c r="E21" s="125"/>
      <c r="F21" s="3"/>
      <c r="G21" s="3"/>
      <c r="H21" s="75" t="str">
        <f t="shared" si="0"/>
        <v/>
      </c>
      <c r="I21" s="54" t="str">
        <f t="shared" si="1"/>
        <v/>
      </c>
      <c r="J21" s="3"/>
      <c r="K21" s="6">
        <f t="shared" si="2"/>
        <v>0</v>
      </c>
      <c r="N21" s="48" t="str">
        <f t="shared" si="3"/>
        <v/>
      </c>
      <c r="O21" s="49">
        <f t="shared" si="4"/>
        <v>0</v>
      </c>
      <c r="P21" s="49">
        <f t="shared" si="5"/>
        <v>0</v>
      </c>
      <c r="Q21" s="49">
        <f t="shared" si="6"/>
        <v>0</v>
      </c>
      <c r="R21" s="49">
        <f t="shared" si="7"/>
        <v>0</v>
      </c>
      <c r="S21" s="50">
        <f t="shared" si="8"/>
        <v>0</v>
      </c>
    </row>
    <row r="22" spans="1:19" ht="14.25" x14ac:dyDescent="0.2">
      <c r="A22" s="55">
        <v>15</v>
      </c>
      <c r="B22" s="5"/>
      <c r="C22" s="159"/>
      <c r="D22" s="125"/>
      <c r="E22" s="125"/>
      <c r="F22" s="3"/>
      <c r="G22" s="3"/>
      <c r="H22" s="75" t="str">
        <f t="shared" si="0"/>
        <v/>
      </c>
      <c r="I22" s="54" t="str">
        <f t="shared" si="1"/>
        <v/>
      </c>
      <c r="J22" s="3"/>
      <c r="K22" s="6">
        <f t="shared" si="2"/>
        <v>0</v>
      </c>
      <c r="N22" s="48" t="str">
        <f t="shared" si="3"/>
        <v/>
      </c>
      <c r="O22" s="49">
        <f t="shared" si="4"/>
        <v>0</v>
      </c>
      <c r="P22" s="49">
        <f t="shared" si="5"/>
        <v>0</v>
      </c>
      <c r="Q22" s="49">
        <f t="shared" si="6"/>
        <v>0</v>
      </c>
      <c r="R22" s="49">
        <f t="shared" si="7"/>
        <v>0</v>
      </c>
      <c r="S22" s="50">
        <f t="shared" si="8"/>
        <v>0</v>
      </c>
    </row>
    <row r="23" spans="1:19" ht="14.25" x14ac:dyDescent="0.2">
      <c r="A23" s="55">
        <v>16</v>
      </c>
      <c r="B23" s="5"/>
      <c r="C23" s="159"/>
      <c r="D23" s="125"/>
      <c r="E23" s="125"/>
      <c r="F23" s="3"/>
      <c r="G23" s="3"/>
      <c r="H23" s="75" t="str">
        <f t="shared" si="0"/>
        <v/>
      </c>
      <c r="I23" s="54" t="str">
        <f t="shared" si="1"/>
        <v/>
      </c>
      <c r="J23" s="3"/>
      <c r="K23" s="6">
        <f t="shared" si="2"/>
        <v>0</v>
      </c>
      <c r="N23" s="48" t="str">
        <f t="shared" si="3"/>
        <v/>
      </c>
      <c r="O23" s="49">
        <f t="shared" si="4"/>
        <v>0</v>
      </c>
      <c r="P23" s="49">
        <f t="shared" si="5"/>
        <v>0</v>
      </c>
      <c r="Q23" s="49">
        <f t="shared" si="6"/>
        <v>0</v>
      </c>
      <c r="R23" s="49">
        <f t="shared" si="7"/>
        <v>0</v>
      </c>
      <c r="S23" s="50">
        <f t="shared" si="8"/>
        <v>0</v>
      </c>
    </row>
    <row r="24" spans="1:19" ht="14.25" x14ac:dyDescent="0.2">
      <c r="A24" s="55">
        <v>17</v>
      </c>
      <c r="B24" s="5"/>
      <c r="C24" s="160"/>
      <c r="D24" s="125"/>
      <c r="E24" s="125"/>
      <c r="F24" s="3"/>
      <c r="G24" s="3"/>
      <c r="H24" s="75" t="str">
        <f t="shared" si="0"/>
        <v/>
      </c>
      <c r="I24" s="54" t="str">
        <f t="shared" si="1"/>
        <v/>
      </c>
      <c r="J24" s="3"/>
      <c r="K24" s="6">
        <f t="shared" si="2"/>
        <v>0</v>
      </c>
      <c r="N24" s="48" t="str">
        <f t="shared" si="3"/>
        <v/>
      </c>
      <c r="O24" s="49">
        <f t="shared" si="4"/>
        <v>0</v>
      </c>
      <c r="P24" s="49">
        <f t="shared" si="5"/>
        <v>0</v>
      </c>
      <c r="Q24" s="49">
        <f t="shared" si="6"/>
        <v>0</v>
      </c>
      <c r="R24" s="49">
        <f t="shared" si="7"/>
        <v>0</v>
      </c>
      <c r="S24" s="50">
        <f t="shared" si="8"/>
        <v>0</v>
      </c>
    </row>
    <row r="25" spans="1:19" ht="14.25" x14ac:dyDescent="0.2">
      <c r="A25" s="55">
        <v>18</v>
      </c>
      <c r="B25" s="5"/>
      <c r="C25" s="159"/>
      <c r="D25" s="125"/>
      <c r="E25" s="125"/>
      <c r="F25" s="3"/>
      <c r="G25" s="3"/>
      <c r="H25" s="75" t="str">
        <f t="shared" si="0"/>
        <v/>
      </c>
      <c r="I25" s="54" t="str">
        <f t="shared" si="1"/>
        <v/>
      </c>
      <c r="J25" s="3"/>
      <c r="K25" s="6">
        <f t="shared" si="2"/>
        <v>0</v>
      </c>
      <c r="N25" s="48" t="str">
        <f t="shared" si="3"/>
        <v/>
      </c>
      <c r="O25" s="49">
        <f t="shared" si="4"/>
        <v>0</v>
      </c>
      <c r="P25" s="49">
        <f t="shared" si="5"/>
        <v>0</v>
      </c>
      <c r="Q25" s="49">
        <f t="shared" si="6"/>
        <v>0</v>
      </c>
      <c r="R25" s="49">
        <f t="shared" si="7"/>
        <v>0</v>
      </c>
      <c r="S25" s="50">
        <f t="shared" si="8"/>
        <v>0</v>
      </c>
    </row>
    <row r="26" spans="1:19" ht="14.25" x14ac:dyDescent="0.2">
      <c r="A26" s="55">
        <v>19</v>
      </c>
      <c r="B26" s="5"/>
      <c r="C26" s="159"/>
      <c r="D26" s="125"/>
      <c r="E26" s="125"/>
      <c r="F26" s="3"/>
      <c r="G26" s="3"/>
      <c r="H26" s="75" t="str">
        <f t="shared" si="0"/>
        <v/>
      </c>
      <c r="I26" s="54" t="str">
        <f t="shared" si="1"/>
        <v/>
      </c>
      <c r="J26" s="3"/>
      <c r="K26" s="6">
        <f t="shared" si="2"/>
        <v>0</v>
      </c>
      <c r="N26" s="48" t="str">
        <f t="shared" si="3"/>
        <v/>
      </c>
      <c r="O26" s="49">
        <f t="shared" si="4"/>
        <v>0</v>
      </c>
      <c r="P26" s="49">
        <f t="shared" si="5"/>
        <v>0</v>
      </c>
      <c r="Q26" s="49">
        <f t="shared" si="6"/>
        <v>0</v>
      </c>
      <c r="R26" s="49">
        <f t="shared" si="7"/>
        <v>0</v>
      </c>
      <c r="S26" s="50">
        <f t="shared" si="8"/>
        <v>0</v>
      </c>
    </row>
    <row r="27" spans="1:19" ht="14.25" x14ac:dyDescent="0.2">
      <c r="A27" s="55">
        <v>20</v>
      </c>
      <c r="B27" s="5"/>
      <c r="C27" s="159"/>
      <c r="D27" s="125"/>
      <c r="E27" s="125"/>
      <c r="F27" s="3"/>
      <c r="G27" s="3"/>
      <c r="H27" s="75" t="str">
        <f t="shared" si="0"/>
        <v/>
      </c>
      <c r="I27" s="54" t="str">
        <f t="shared" si="1"/>
        <v/>
      </c>
      <c r="J27" s="3"/>
      <c r="K27" s="6">
        <f t="shared" si="2"/>
        <v>0</v>
      </c>
      <c r="N27" s="48" t="str">
        <f t="shared" si="3"/>
        <v/>
      </c>
      <c r="O27" s="49">
        <f t="shared" si="4"/>
        <v>0</v>
      </c>
      <c r="P27" s="49">
        <f t="shared" si="5"/>
        <v>0</v>
      </c>
      <c r="Q27" s="49">
        <f t="shared" si="6"/>
        <v>0</v>
      </c>
      <c r="R27" s="49">
        <f t="shared" si="7"/>
        <v>0</v>
      </c>
      <c r="S27" s="50">
        <f t="shared" si="8"/>
        <v>0</v>
      </c>
    </row>
    <row r="28" spans="1:19" ht="14.25" x14ac:dyDescent="0.2">
      <c r="A28" s="55">
        <v>21</v>
      </c>
      <c r="B28" s="5"/>
      <c r="C28" s="159"/>
      <c r="D28" s="125"/>
      <c r="E28" s="125"/>
      <c r="F28" s="3"/>
      <c r="G28" s="3"/>
      <c r="H28" s="75" t="str">
        <f t="shared" si="0"/>
        <v/>
      </c>
      <c r="I28" s="54" t="str">
        <f t="shared" si="1"/>
        <v/>
      </c>
      <c r="J28" s="3"/>
      <c r="K28" s="6">
        <f t="shared" si="2"/>
        <v>0</v>
      </c>
      <c r="N28" s="48" t="str">
        <f t="shared" si="3"/>
        <v/>
      </c>
      <c r="O28" s="49">
        <f t="shared" si="4"/>
        <v>0</v>
      </c>
      <c r="P28" s="49">
        <f t="shared" si="5"/>
        <v>0</v>
      </c>
      <c r="Q28" s="49">
        <f t="shared" si="6"/>
        <v>0</v>
      </c>
      <c r="R28" s="49">
        <f t="shared" si="7"/>
        <v>0</v>
      </c>
      <c r="S28" s="50">
        <f t="shared" si="8"/>
        <v>0</v>
      </c>
    </row>
    <row r="29" spans="1:19" ht="14.25" x14ac:dyDescent="0.2">
      <c r="A29" s="55">
        <v>22</v>
      </c>
      <c r="B29" s="5"/>
      <c r="C29" s="159"/>
      <c r="D29" s="125"/>
      <c r="E29" s="125"/>
      <c r="F29" s="3"/>
      <c r="G29" s="3"/>
      <c r="H29" s="75" t="str">
        <f t="shared" si="0"/>
        <v/>
      </c>
      <c r="I29" s="54" t="str">
        <f t="shared" si="1"/>
        <v/>
      </c>
      <c r="J29" s="3"/>
      <c r="K29" s="6">
        <f t="shared" si="2"/>
        <v>0</v>
      </c>
      <c r="N29" s="48" t="str">
        <f t="shared" si="3"/>
        <v/>
      </c>
      <c r="O29" s="49">
        <f t="shared" si="4"/>
        <v>0</v>
      </c>
      <c r="P29" s="49">
        <f t="shared" si="5"/>
        <v>0</v>
      </c>
      <c r="Q29" s="49">
        <f t="shared" si="6"/>
        <v>0</v>
      </c>
      <c r="R29" s="49">
        <f t="shared" si="7"/>
        <v>0</v>
      </c>
      <c r="S29" s="50">
        <f t="shared" si="8"/>
        <v>0</v>
      </c>
    </row>
    <row r="30" spans="1:19" ht="14.25" x14ac:dyDescent="0.2">
      <c r="A30" s="55">
        <v>23</v>
      </c>
      <c r="B30" s="5"/>
      <c r="C30" s="133"/>
      <c r="D30" s="125"/>
      <c r="E30" s="125"/>
      <c r="F30" s="3"/>
      <c r="G30" s="3"/>
      <c r="H30" s="75" t="str">
        <f t="shared" si="0"/>
        <v/>
      </c>
      <c r="I30" s="54" t="str">
        <f t="shared" si="1"/>
        <v/>
      </c>
      <c r="J30" s="3"/>
      <c r="K30" s="6">
        <f t="shared" si="2"/>
        <v>0</v>
      </c>
      <c r="N30" s="48" t="str">
        <f t="shared" si="3"/>
        <v/>
      </c>
      <c r="O30" s="49">
        <f t="shared" si="4"/>
        <v>0</v>
      </c>
      <c r="P30" s="49">
        <f t="shared" si="5"/>
        <v>0</v>
      </c>
      <c r="Q30" s="49">
        <f t="shared" si="6"/>
        <v>0</v>
      </c>
      <c r="R30" s="49">
        <f t="shared" si="7"/>
        <v>0</v>
      </c>
      <c r="S30" s="50">
        <f t="shared" si="8"/>
        <v>0</v>
      </c>
    </row>
    <row r="31" spans="1:19" ht="14.25" x14ac:dyDescent="0.2">
      <c r="A31" s="55">
        <v>24</v>
      </c>
      <c r="B31" s="5"/>
      <c r="C31" s="126"/>
      <c r="D31" s="133"/>
      <c r="E31" s="133"/>
      <c r="F31" s="3"/>
      <c r="G31" s="3"/>
      <c r="H31" s="75" t="str">
        <f t="shared" si="0"/>
        <v/>
      </c>
      <c r="I31" s="54" t="str">
        <f t="shared" si="1"/>
        <v/>
      </c>
      <c r="J31" s="3"/>
      <c r="K31" s="6">
        <f t="shared" si="2"/>
        <v>0</v>
      </c>
      <c r="N31" s="48" t="str">
        <f t="shared" si="3"/>
        <v/>
      </c>
      <c r="O31" s="49">
        <f t="shared" si="4"/>
        <v>0</v>
      </c>
      <c r="P31" s="49">
        <f t="shared" si="5"/>
        <v>0</v>
      </c>
      <c r="Q31" s="49">
        <f t="shared" si="6"/>
        <v>0</v>
      </c>
      <c r="R31" s="49">
        <f t="shared" si="7"/>
        <v>0</v>
      </c>
      <c r="S31" s="50">
        <f t="shared" si="8"/>
        <v>0</v>
      </c>
    </row>
    <row r="32" spans="1:19" ht="14.25" x14ac:dyDescent="0.2">
      <c r="A32" s="55">
        <v>25</v>
      </c>
      <c r="B32" s="5"/>
      <c r="C32" s="126"/>
      <c r="D32" s="126"/>
      <c r="E32" s="126"/>
      <c r="F32" s="3"/>
      <c r="G32" s="3"/>
      <c r="H32" s="75" t="str">
        <f t="shared" si="0"/>
        <v/>
      </c>
      <c r="I32" s="54" t="str">
        <f t="shared" si="1"/>
        <v/>
      </c>
      <c r="J32" s="3"/>
      <c r="K32" s="6">
        <f t="shared" si="2"/>
        <v>0</v>
      </c>
      <c r="N32" s="48" t="str">
        <f t="shared" si="3"/>
        <v/>
      </c>
      <c r="O32" s="49">
        <f t="shared" si="4"/>
        <v>0</v>
      </c>
      <c r="P32" s="49">
        <f t="shared" si="5"/>
        <v>0</v>
      </c>
      <c r="Q32" s="49">
        <f t="shared" si="6"/>
        <v>0</v>
      </c>
      <c r="R32" s="49">
        <f t="shared" si="7"/>
        <v>0</v>
      </c>
      <c r="S32" s="50">
        <f t="shared" si="8"/>
        <v>0</v>
      </c>
    </row>
    <row r="33" spans="1:19" ht="14.25" x14ac:dyDescent="0.2">
      <c r="A33" s="55">
        <v>26</v>
      </c>
      <c r="B33" s="5"/>
      <c r="C33" s="126"/>
      <c r="D33" s="126"/>
      <c r="E33" s="126"/>
      <c r="F33" s="3"/>
      <c r="G33" s="3"/>
      <c r="H33" s="75" t="str">
        <f t="shared" si="0"/>
        <v/>
      </c>
      <c r="I33" s="54" t="str">
        <f t="shared" si="1"/>
        <v/>
      </c>
      <c r="J33" s="3"/>
      <c r="K33" s="6">
        <f t="shared" si="2"/>
        <v>0</v>
      </c>
      <c r="N33" s="48" t="str">
        <f t="shared" si="3"/>
        <v/>
      </c>
      <c r="O33" s="49">
        <f t="shared" si="4"/>
        <v>0</v>
      </c>
      <c r="P33" s="49">
        <f t="shared" si="5"/>
        <v>0</v>
      </c>
      <c r="Q33" s="49">
        <f t="shared" si="6"/>
        <v>0</v>
      </c>
      <c r="R33" s="49">
        <f t="shared" si="7"/>
        <v>0</v>
      </c>
      <c r="S33" s="50">
        <f t="shared" si="8"/>
        <v>0</v>
      </c>
    </row>
    <row r="34" spans="1:19" ht="14.25" x14ac:dyDescent="0.2">
      <c r="A34" s="55">
        <v>27</v>
      </c>
      <c r="B34" s="5"/>
      <c r="C34" s="126"/>
      <c r="D34" s="126"/>
      <c r="E34" s="126"/>
      <c r="F34" s="3"/>
      <c r="G34" s="3"/>
      <c r="H34" s="75" t="str">
        <f t="shared" si="0"/>
        <v/>
      </c>
      <c r="I34" s="54" t="str">
        <f t="shared" si="1"/>
        <v/>
      </c>
      <c r="J34" s="3"/>
      <c r="K34" s="6">
        <f t="shared" si="2"/>
        <v>0</v>
      </c>
      <c r="N34" s="48" t="str">
        <f t="shared" si="3"/>
        <v/>
      </c>
      <c r="O34" s="49">
        <f t="shared" si="4"/>
        <v>0</v>
      </c>
      <c r="P34" s="49">
        <f t="shared" si="5"/>
        <v>0</v>
      </c>
      <c r="Q34" s="49">
        <f t="shared" si="6"/>
        <v>0</v>
      </c>
      <c r="R34" s="49">
        <f t="shared" si="7"/>
        <v>0</v>
      </c>
      <c r="S34" s="50">
        <f t="shared" si="8"/>
        <v>0</v>
      </c>
    </row>
    <row r="35" spans="1:19" ht="14.25" x14ac:dyDescent="0.2">
      <c r="A35" s="55">
        <v>28</v>
      </c>
      <c r="B35" s="5"/>
      <c r="C35" s="126"/>
      <c r="D35" s="126"/>
      <c r="E35" s="126"/>
      <c r="F35" s="3"/>
      <c r="G35" s="3"/>
      <c r="H35" s="75" t="str">
        <f t="shared" si="0"/>
        <v/>
      </c>
      <c r="I35" s="54" t="str">
        <f t="shared" si="1"/>
        <v/>
      </c>
      <c r="J35" s="3"/>
      <c r="K35" s="6">
        <f t="shared" si="2"/>
        <v>0</v>
      </c>
      <c r="N35" s="48" t="str">
        <f t="shared" si="3"/>
        <v/>
      </c>
      <c r="O35" s="49">
        <f t="shared" si="4"/>
        <v>0</v>
      </c>
      <c r="P35" s="49">
        <f t="shared" si="5"/>
        <v>0</v>
      </c>
      <c r="Q35" s="49">
        <f t="shared" si="6"/>
        <v>0</v>
      </c>
      <c r="R35" s="49">
        <f t="shared" si="7"/>
        <v>0</v>
      </c>
      <c r="S35" s="50">
        <f t="shared" si="8"/>
        <v>0</v>
      </c>
    </row>
    <row r="36" spans="1:19" ht="14.25" x14ac:dyDescent="0.2">
      <c r="A36" s="55">
        <v>29</v>
      </c>
      <c r="B36" s="5"/>
      <c r="C36" s="126"/>
      <c r="D36" s="126"/>
      <c r="E36" s="126"/>
      <c r="F36" s="3"/>
      <c r="G36" s="3"/>
      <c r="H36" s="75" t="str">
        <f t="shared" si="0"/>
        <v/>
      </c>
      <c r="I36" s="54" t="str">
        <f t="shared" si="1"/>
        <v/>
      </c>
      <c r="J36" s="3"/>
      <c r="K36" s="6">
        <f t="shared" si="2"/>
        <v>0</v>
      </c>
      <c r="N36" s="48" t="str">
        <f t="shared" si="3"/>
        <v/>
      </c>
      <c r="O36" s="49">
        <f t="shared" si="4"/>
        <v>0</v>
      </c>
      <c r="P36" s="49">
        <f t="shared" si="5"/>
        <v>0</v>
      </c>
      <c r="Q36" s="49">
        <f t="shared" si="6"/>
        <v>0</v>
      </c>
      <c r="R36" s="49">
        <f t="shared" si="7"/>
        <v>0</v>
      </c>
      <c r="S36" s="50">
        <f t="shared" si="8"/>
        <v>0</v>
      </c>
    </row>
    <row r="37" spans="1:19" x14ac:dyDescent="0.2">
      <c r="A37" s="55">
        <v>30</v>
      </c>
      <c r="B37" s="5"/>
      <c r="C37" s="3"/>
      <c r="D37" s="3"/>
      <c r="E37" s="3"/>
      <c r="F37" s="3"/>
      <c r="G37" s="3"/>
      <c r="H37" s="75" t="str">
        <f t="shared" si="0"/>
        <v/>
      </c>
      <c r="I37" s="54" t="str">
        <f t="shared" si="1"/>
        <v/>
      </c>
      <c r="J37" s="3"/>
      <c r="K37" s="6">
        <f t="shared" si="2"/>
        <v>0</v>
      </c>
      <c r="N37" s="48" t="str">
        <f t="shared" si="3"/>
        <v/>
      </c>
      <c r="O37" s="49">
        <f t="shared" si="4"/>
        <v>0</v>
      </c>
      <c r="P37" s="49">
        <f t="shared" si="5"/>
        <v>0</v>
      </c>
      <c r="Q37" s="49">
        <f t="shared" si="6"/>
        <v>0</v>
      </c>
      <c r="R37" s="49">
        <f t="shared" si="7"/>
        <v>0</v>
      </c>
      <c r="S37" s="50">
        <f t="shared" si="8"/>
        <v>0</v>
      </c>
    </row>
    <row r="38" spans="1:19" x14ac:dyDescent="0.2">
      <c r="A38" s="55">
        <v>31</v>
      </c>
      <c r="B38" s="5"/>
      <c r="C38" s="3"/>
      <c r="D38" s="3"/>
      <c r="E38" s="3"/>
      <c r="F38" s="3"/>
      <c r="G38" s="3"/>
      <c r="H38" s="75" t="str">
        <f t="shared" si="0"/>
        <v/>
      </c>
      <c r="I38" s="54" t="str">
        <f t="shared" si="1"/>
        <v/>
      </c>
      <c r="J38" s="3"/>
      <c r="K38" s="6">
        <f t="shared" si="2"/>
        <v>0</v>
      </c>
      <c r="N38" s="48" t="str">
        <f t="shared" si="3"/>
        <v/>
      </c>
      <c r="O38" s="49">
        <f t="shared" si="4"/>
        <v>0</v>
      </c>
      <c r="P38" s="49">
        <f t="shared" si="5"/>
        <v>0</v>
      </c>
      <c r="Q38" s="49">
        <f t="shared" si="6"/>
        <v>0</v>
      </c>
      <c r="R38" s="49">
        <f t="shared" si="7"/>
        <v>0</v>
      </c>
      <c r="S38" s="50">
        <f t="shared" si="8"/>
        <v>0</v>
      </c>
    </row>
    <row r="39" spans="1:19" ht="13.5" thickBot="1" x14ac:dyDescent="0.25">
      <c r="A39" s="55">
        <v>32</v>
      </c>
      <c r="B39" s="7"/>
      <c r="C39" s="8"/>
      <c r="D39" s="8"/>
      <c r="E39" s="8"/>
      <c r="F39" s="8"/>
      <c r="G39" s="8"/>
      <c r="H39" s="76" t="str">
        <f t="shared" si="0"/>
        <v/>
      </c>
      <c r="I39" s="58" t="str">
        <f t="shared" si="1"/>
        <v/>
      </c>
      <c r="J39" s="8"/>
      <c r="K39" s="9">
        <f t="shared" si="2"/>
        <v>0</v>
      </c>
      <c r="N39" s="51" t="str">
        <f t="shared" si="3"/>
        <v/>
      </c>
      <c r="O39" s="52">
        <f t="shared" si="4"/>
        <v>0</v>
      </c>
      <c r="P39" s="52">
        <f t="shared" si="5"/>
        <v>0</v>
      </c>
      <c r="Q39" s="52">
        <f t="shared" si="6"/>
        <v>0</v>
      </c>
      <c r="R39" s="52">
        <f t="shared" si="7"/>
        <v>0</v>
      </c>
      <c r="S39" s="53">
        <f t="shared" si="8"/>
        <v>0</v>
      </c>
    </row>
    <row r="40" spans="1:19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19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19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19" x14ac:dyDescent="0.2">
      <c r="A43" s="2"/>
      <c r="B43" s="2"/>
      <c r="C43" s="24"/>
      <c r="D43" s="25"/>
      <c r="E43" s="26" t="s">
        <v>20</v>
      </c>
      <c r="F43" s="25"/>
      <c r="G43" s="27"/>
      <c r="H43" s="27"/>
      <c r="I43" s="28"/>
    </row>
    <row r="44" spans="1:19" x14ac:dyDescent="0.2">
      <c r="A44" s="2"/>
      <c r="B44" s="2"/>
      <c r="C44" s="29"/>
      <c r="D44" s="18"/>
      <c r="E44" s="18"/>
      <c r="F44" s="18"/>
      <c r="G44" s="19"/>
      <c r="H44" s="19"/>
      <c r="I44" s="30"/>
    </row>
    <row r="45" spans="1:19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30"/>
    </row>
    <row r="46" spans="1:19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30"/>
    </row>
    <row r="47" spans="1:19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30"/>
    </row>
    <row r="48" spans="1:19" x14ac:dyDescent="0.2">
      <c r="A48" s="2"/>
      <c r="B48" s="2"/>
      <c r="C48" s="32"/>
      <c r="D48" s="21"/>
      <c r="E48" s="20"/>
      <c r="F48" s="20"/>
      <c r="G48" s="20"/>
      <c r="H48" s="20"/>
      <c r="I48" s="30"/>
    </row>
    <row r="49" spans="1:10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38"/>
      <c r="J49" s="1"/>
    </row>
    <row r="50" spans="1:10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33"/>
    </row>
    <row r="51" spans="1:10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33"/>
    </row>
    <row r="52" spans="1:10" x14ac:dyDescent="0.2">
      <c r="A52" s="2"/>
      <c r="B52" s="2"/>
      <c r="C52" s="31" t="s">
        <v>24</v>
      </c>
      <c r="D52" s="20"/>
      <c r="E52" s="16">
        <v>0</v>
      </c>
      <c r="F52" s="16">
        <v>0.25</v>
      </c>
      <c r="G52" s="17">
        <v>0.5</v>
      </c>
      <c r="H52" s="16">
        <v>0.75</v>
      </c>
      <c r="I52" s="36">
        <v>1</v>
      </c>
      <c r="J52" s="2"/>
    </row>
    <row r="53" spans="1:10" x14ac:dyDescent="0.2">
      <c r="B53" s="44"/>
      <c r="C53" s="5">
        <f>COUNTIF(I8:I39,"=100%")</f>
        <v>0</v>
      </c>
      <c r="D53" s="20"/>
      <c r="E53" s="3">
        <f>COUNTIF(O8:O39,1)</f>
        <v>0</v>
      </c>
      <c r="F53" s="3">
        <f>COUNTIF(P8:P39,1)</f>
        <v>0</v>
      </c>
      <c r="G53" s="3">
        <f>COUNTIF(Q8:Q39,1)</f>
        <v>0</v>
      </c>
      <c r="H53" s="3">
        <f>COUNTIF(R8:R39,1)</f>
        <v>0</v>
      </c>
      <c r="I53" s="37">
        <f>COUNTIF(S8:S39,1)</f>
        <v>0</v>
      </c>
    </row>
    <row r="54" spans="1:10" x14ac:dyDescent="0.2">
      <c r="C54" s="32"/>
      <c r="D54" s="20"/>
      <c r="E54" s="22" t="s">
        <v>27</v>
      </c>
      <c r="F54" s="13"/>
      <c r="G54" s="21"/>
      <c r="H54" s="23"/>
      <c r="I54" s="38"/>
    </row>
    <row r="55" spans="1:10" x14ac:dyDescent="0.2">
      <c r="C55" s="31" t="s">
        <v>23</v>
      </c>
      <c r="D55" s="20"/>
      <c r="E55" s="16">
        <v>0</v>
      </c>
      <c r="F55" s="16">
        <v>0.25</v>
      </c>
      <c r="G55" s="17">
        <v>0.5</v>
      </c>
      <c r="H55" s="16">
        <v>0.75</v>
      </c>
      <c r="I55" s="36">
        <v>1</v>
      </c>
    </row>
    <row r="56" spans="1:10" x14ac:dyDescent="0.2">
      <c r="C56" s="5">
        <f>COUNTIF(I8:I39,"&gt;100%")</f>
        <v>0</v>
      </c>
      <c r="D56" s="20"/>
      <c r="E56" s="3">
        <f>COUNTIF(O8:O39,2)</f>
        <v>0</v>
      </c>
      <c r="F56" s="3">
        <f>COUNTIF(P8:P39,2)</f>
        <v>0</v>
      </c>
      <c r="G56" s="3">
        <f>COUNTIF(Q8:Q39,2)</f>
        <v>0</v>
      </c>
      <c r="H56" s="3">
        <f>COUNTIF(R8:R39,2)</f>
        <v>0</v>
      </c>
      <c r="I56" s="37">
        <f>COUNTIF(S8:S39,2)</f>
        <v>0</v>
      </c>
    </row>
    <row r="57" spans="1:10" x14ac:dyDescent="0.2">
      <c r="C57" s="39"/>
      <c r="D57" s="23"/>
      <c r="E57" s="23"/>
      <c r="F57" s="23"/>
      <c r="G57" s="20"/>
      <c r="H57" s="20"/>
      <c r="I57" s="33"/>
    </row>
    <row r="58" spans="1:10" ht="13.5" thickBot="1" x14ac:dyDescent="0.25">
      <c r="C58" s="40"/>
      <c r="D58" s="41"/>
      <c r="E58" s="41"/>
      <c r="F58" s="41"/>
      <c r="G58" s="42"/>
      <c r="H58" s="42"/>
      <c r="I58" s="43"/>
    </row>
    <row r="59" spans="1:10" x14ac:dyDescent="0.2">
      <c r="C59" s="12"/>
      <c r="D59" s="12"/>
      <c r="E59" s="12"/>
      <c r="F59" s="12"/>
    </row>
    <row r="60" spans="1:10" x14ac:dyDescent="0.2">
      <c r="C60" s="12"/>
      <c r="D60" s="12"/>
      <c r="E60" s="12"/>
      <c r="F60" s="12"/>
    </row>
    <row r="61" spans="1:10" x14ac:dyDescent="0.2">
      <c r="C61" s="12"/>
      <c r="D61" s="12"/>
      <c r="E61" s="12"/>
      <c r="F61" s="12"/>
    </row>
    <row r="62" spans="1:10" x14ac:dyDescent="0.2">
      <c r="C62" s="12"/>
      <c r="D62" s="12"/>
      <c r="E62" s="12"/>
      <c r="F62" s="12"/>
    </row>
    <row r="63" spans="1:10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F4" name="Rango6"/>
    <protectedRange sqref="J8:J39" name="Rango2"/>
    <protectedRange sqref="B8:G39" name="Rango1"/>
    <protectedRange sqref="C4" name="Rango3"/>
  </protectedRanges>
  <autoFilter ref="B7:K7"/>
  <phoneticPr fontId="2" type="noConversion"/>
  <conditionalFormatting sqref="C47">
    <cfRule type="expression" dxfId="15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8:J39">
      <formula1>5</formula1>
    </dataValidation>
    <dataValidation type="whole" operator="lessThan" allowBlank="1" showInputMessage="1" errorTitle="ERROR" error="RECUERDA: El tiempo de lectura máximo es de 60 segundos. Puede ser menos, pero no más." sqref="G8:G39">
      <formula1>86400</formula1>
    </dataValidation>
  </dataValidations>
  <pageMargins left="0.7" right="0.7" top="0.75" bottom="0.75" header="0.3" footer="0.3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X63"/>
  <sheetViews>
    <sheetView showGridLines="0" tabSelected="1" topLeftCell="A2" zoomScaleNormal="100" zoomScaleSheetLayoutView="100" workbookViewId="0">
      <pane ySplit="6" topLeftCell="A8" activePane="bottomLeft" state="frozen"/>
      <selection activeCell="A2" sqref="A2"/>
      <selection pane="bottomLeft" activeCell="F33" sqref="C8:F33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18" width="4.28515625" hidden="1" customWidth="1"/>
    <col min="19" max="19" width="4.5703125" hidden="1" customWidth="1"/>
    <col min="20" max="24" width="11.42578125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488</v>
      </c>
      <c r="G4" s="83"/>
      <c r="H4" s="83"/>
      <c r="I4" s="84"/>
      <c r="J4" s="78" t="s">
        <v>49</v>
      </c>
      <c r="K4" s="79" t="s">
        <v>11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7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31</v>
      </c>
      <c r="O6" s="57"/>
      <c r="P6" s="57"/>
      <c r="Q6" s="57"/>
      <c r="R6" s="57"/>
      <c r="S6" s="57"/>
    </row>
    <row r="7" spans="1:22" ht="35.25" customHeight="1" x14ac:dyDescent="0.2">
      <c r="A7" s="56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>
        <v>0.25</v>
      </c>
      <c r="Q7" s="46">
        <v>0.5</v>
      </c>
      <c r="R7" s="46">
        <v>0.75</v>
      </c>
      <c r="S7" s="47">
        <v>1</v>
      </c>
    </row>
    <row r="8" spans="1:22" x14ac:dyDescent="0.2">
      <c r="A8" s="55">
        <v>1</v>
      </c>
      <c r="B8" s="5"/>
      <c r="C8" s="161" t="s">
        <v>492</v>
      </c>
      <c r="D8" s="123" t="s">
        <v>113</v>
      </c>
      <c r="E8" s="138" t="s">
        <v>493</v>
      </c>
      <c r="F8" s="138"/>
      <c r="G8" s="114"/>
      <c r="H8" s="75" t="str">
        <f t="shared" ref="H8:H39" si="0">IF(G8=0,"",(F8*60)/G8)</f>
        <v/>
      </c>
      <c r="I8" s="54" t="str">
        <f>IF(H8="","",H8/60)</f>
        <v/>
      </c>
      <c r="J8" s="116"/>
      <c r="K8" s="6">
        <f t="shared" ref="K8:K39" si="1">J8/4</f>
        <v>0</v>
      </c>
      <c r="N8" s="48" t="str">
        <f t="shared" ref="N8:N39" si="2">IF(I8="","",(IF(I8=0%,0,IF(I8&lt;100%,1,IF(I8=100%,2,IF(I8&gt;100%,3,0))))))</f>
        <v/>
      </c>
      <c r="O8" s="49">
        <f t="shared" ref="O8:O39" si="3">IF(N8=2,IF(J8=0,1,0),IF(N8=3,IF(J8=0,2,0),0))</f>
        <v>0</v>
      </c>
      <c r="P8" s="49">
        <f t="shared" ref="P8:P39" si="4">IF(N8=2,IF(J8=1,1,0),IF(N8=3,IF(J8=1,2,0),0))</f>
        <v>0</v>
      </c>
      <c r="Q8" s="49">
        <f t="shared" ref="Q8:Q39" si="5">IF(N8=2,IF(J8=2,1,0),IF(N8=3,IF(J8=2,2,0),0))</f>
        <v>0</v>
      </c>
      <c r="R8" s="49">
        <f t="shared" ref="R8:R39" si="6">IF(N8=2,IF(J8=3,1,0),IF(N8=3,IF(J8=3,2,0),0))</f>
        <v>0</v>
      </c>
      <c r="S8" s="50">
        <f t="shared" ref="S8:S39" si="7">IF(N8=2,IF(J8=4,1,0),IF(N8=3,IF(J8=4,2,0),0))</f>
        <v>0</v>
      </c>
      <c r="V8" t="s">
        <v>34</v>
      </c>
    </row>
    <row r="9" spans="1:22" x14ac:dyDescent="0.2">
      <c r="A9" s="55">
        <v>2</v>
      </c>
      <c r="B9" s="5"/>
      <c r="C9" s="161" t="s">
        <v>276</v>
      </c>
      <c r="D9" s="123" t="s">
        <v>83</v>
      </c>
      <c r="E9" s="138" t="s">
        <v>494</v>
      </c>
      <c r="F9" s="138"/>
      <c r="G9" s="114"/>
      <c r="H9" s="75" t="str">
        <f t="shared" si="0"/>
        <v/>
      </c>
      <c r="I9" s="54" t="str">
        <f t="shared" ref="I9:I39" si="8">IF(H9="","",H9/60)</f>
        <v/>
      </c>
      <c r="J9" s="116"/>
      <c r="K9" s="6">
        <f t="shared" si="1"/>
        <v>0</v>
      </c>
      <c r="N9" s="48" t="str">
        <f t="shared" si="2"/>
        <v/>
      </c>
      <c r="O9" s="49">
        <f t="shared" si="3"/>
        <v>0</v>
      </c>
      <c r="P9" s="49">
        <f t="shared" si="4"/>
        <v>0</v>
      </c>
      <c r="Q9" s="49">
        <f t="shared" si="5"/>
        <v>0</v>
      </c>
      <c r="R9" s="49">
        <f t="shared" si="6"/>
        <v>0</v>
      </c>
      <c r="S9" s="50">
        <f t="shared" si="7"/>
        <v>0</v>
      </c>
      <c r="V9" t="s">
        <v>36</v>
      </c>
    </row>
    <row r="10" spans="1:22" x14ac:dyDescent="0.2">
      <c r="A10" s="55">
        <v>3</v>
      </c>
      <c r="B10" s="5"/>
      <c r="C10" s="162" t="s">
        <v>495</v>
      </c>
      <c r="D10" s="123" t="s">
        <v>496</v>
      </c>
      <c r="E10" s="123" t="s">
        <v>497</v>
      </c>
      <c r="F10" s="123"/>
      <c r="G10" s="114"/>
      <c r="H10" s="75" t="str">
        <f t="shared" si="0"/>
        <v/>
      </c>
      <c r="I10" s="54" t="str">
        <f t="shared" si="8"/>
        <v/>
      </c>
      <c r="J10" s="116"/>
      <c r="K10" s="6">
        <f t="shared" si="1"/>
        <v>0</v>
      </c>
      <c r="N10" s="48" t="str">
        <f t="shared" si="2"/>
        <v/>
      </c>
      <c r="O10" s="49">
        <f t="shared" si="3"/>
        <v>0</v>
      </c>
      <c r="P10" s="49">
        <f t="shared" si="4"/>
        <v>0</v>
      </c>
      <c r="Q10" s="49">
        <f t="shared" si="5"/>
        <v>0</v>
      </c>
      <c r="R10" s="49">
        <f t="shared" si="6"/>
        <v>0</v>
      </c>
      <c r="S10" s="50">
        <f t="shared" si="7"/>
        <v>0</v>
      </c>
      <c r="V10" t="s">
        <v>37</v>
      </c>
    </row>
    <row r="11" spans="1:22" x14ac:dyDescent="0.2">
      <c r="A11" s="55">
        <v>4</v>
      </c>
      <c r="B11" s="5"/>
      <c r="C11" s="162" t="s">
        <v>498</v>
      </c>
      <c r="D11" s="123" t="s">
        <v>326</v>
      </c>
      <c r="E11" s="138" t="s">
        <v>499</v>
      </c>
      <c r="F11" s="138"/>
      <c r="G11" s="114"/>
      <c r="H11" s="75" t="str">
        <f t="shared" si="0"/>
        <v/>
      </c>
      <c r="I11" s="54" t="str">
        <f t="shared" si="8"/>
        <v/>
      </c>
      <c r="J11" s="116"/>
      <c r="K11" s="6">
        <f t="shared" si="1"/>
        <v>0</v>
      </c>
      <c r="N11" s="48" t="str">
        <f t="shared" si="2"/>
        <v/>
      </c>
      <c r="O11" s="49">
        <f t="shared" si="3"/>
        <v>0</v>
      </c>
      <c r="P11" s="49">
        <f t="shared" si="4"/>
        <v>0</v>
      </c>
      <c r="Q11" s="49">
        <f t="shared" si="5"/>
        <v>0</v>
      </c>
      <c r="R11" s="49">
        <f t="shared" si="6"/>
        <v>0</v>
      </c>
      <c r="S11" s="50">
        <f t="shared" si="7"/>
        <v>0</v>
      </c>
      <c r="V11" t="s">
        <v>38</v>
      </c>
    </row>
    <row r="12" spans="1:22" x14ac:dyDescent="0.2">
      <c r="A12" s="55">
        <v>5</v>
      </c>
      <c r="B12" s="5"/>
      <c r="C12" s="161" t="s">
        <v>500</v>
      </c>
      <c r="D12" s="123" t="s">
        <v>222</v>
      </c>
      <c r="E12" s="123" t="s">
        <v>501</v>
      </c>
      <c r="F12" s="123"/>
      <c r="G12" s="114"/>
      <c r="H12" s="75" t="str">
        <f t="shared" si="0"/>
        <v/>
      </c>
      <c r="I12" s="54" t="str">
        <f t="shared" si="8"/>
        <v/>
      </c>
      <c r="J12" s="116"/>
      <c r="K12" s="6">
        <f t="shared" si="1"/>
        <v>0</v>
      </c>
      <c r="N12" s="48" t="str">
        <f t="shared" si="2"/>
        <v/>
      </c>
      <c r="O12" s="49">
        <f t="shared" si="3"/>
        <v>0</v>
      </c>
      <c r="P12" s="49">
        <f t="shared" si="4"/>
        <v>0</v>
      </c>
      <c r="Q12" s="49">
        <f t="shared" si="5"/>
        <v>0</v>
      </c>
      <c r="R12" s="49">
        <f t="shared" si="6"/>
        <v>0</v>
      </c>
      <c r="S12" s="50">
        <f t="shared" si="7"/>
        <v>0</v>
      </c>
      <c r="V12" t="s">
        <v>39</v>
      </c>
    </row>
    <row r="13" spans="1:22" x14ac:dyDescent="0.2">
      <c r="A13" s="55">
        <v>6</v>
      </c>
      <c r="B13" s="5"/>
      <c r="C13" s="161" t="s">
        <v>105</v>
      </c>
      <c r="D13" s="123" t="s">
        <v>177</v>
      </c>
      <c r="E13" s="138" t="s">
        <v>502</v>
      </c>
      <c r="F13" s="138"/>
      <c r="G13" s="114"/>
      <c r="H13" s="75" t="str">
        <f t="shared" si="0"/>
        <v/>
      </c>
      <c r="I13" s="54" t="str">
        <f t="shared" si="8"/>
        <v/>
      </c>
      <c r="J13" s="116"/>
      <c r="K13" s="6">
        <f t="shared" si="1"/>
        <v>0</v>
      </c>
      <c r="N13" s="48" t="str">
        <f t="shared" si="2"/>
        <v/>
      </c>
      <c r="O13" s="49">
        <f t="shared" si="3"/>
        <v>0</v>
      </c>
      <c r="P13" s="49">
        <f t="shared" si="4"/>
        <v>0</v>
      </c>
      <c r="Q13" s="49">
        <f t="shared" si="5"/>
        <v>0</v>
      </c>
      <c r="R13" s="49">
        <f t="shared" si="6"/>
        <v>0</v>
      </c>
      <c r="S13" s="50">
        <f t="shared" si="7"/>
        <v>0</v>
      </c>
      <c r="V13" t="s">
        <v>40</v>
      </c>
    </row>
    <row r="14" spans="1:22" x14ac:dyDescent="0.2">
      <c r="A14" s="55">
        <v>7</v>
      </c>
      <c r="B14" s="5"/>
      <c r="C14" s="161" t="s">
        <v>403</v>
      </c>
      <c r="D14" s="123" t="s">
        <v>411</v>
      </c>
      <c r="E14" s="138" t="s">
        <v>503</v>
      </c>
      <c r="F14" s="123"/>
      <c r="G14" s="114"/>
      <c r="H14" s="75" t="str">
        <f t="shared" si="0"/>
        <v/>
      </c>
      <c r="I14" s="54" t="str">
        <f t="shared" si="8"/>
        <v/>
      </c>
      <c r="J14" s="116"/>
      <c r="K14" s="6">
        <f t="shared" si="1"/>
        <v>0</v>
      </c>
      <c r="N14" s="48" t="str">
        <f t="shared" si="2"/>
        <v/>
      </c>
      <c r="O14" s="49">
        <f t="shared" si="3"/>
        <v>0</v>
      </c>
      <c r="P14" s="49">
        <f t="shared" si="4"/>
        <v>0</v>
      </c>
      <c r="Q14" s="49">
        <f t="shared" si="5"/>
        <v>0</v>
      </c>
      <c r="R14" s="49">
        <f t="shared" si="6"/>
        <v>0</v>
      </c>
      <c r="S14" s="50">
        <f t="shared" si="7"/>
        <v>0</v>
      </c>
      <c r="V14" t="s">
        <v>41</v>
      </c>
    </row>
    <row r="15" spans="1:22" x14ac:dyDescent="0.2">
      <c r="A15" s="55">
        <v>8</v>
      </c>
      <c r="B15" s="5"/>
      <c r="C15" s="161" t="s">
        <v>414</v>
      </c>
      <c r="D15" s="123" t="s">
        <v>165</v>
      </c>
      <c r="E15" s="123" t="s">
        <v>504</v>
      </c>
      <c r="F15" s="138"/>
      <c r="G15" s="114"/>
      <c r="H15" s="75" t="str">
        <f t="shared" si="0"/>
        <v/>
      </c>
      <c r="I15" s="54" t="str">
        <f t="shared" si="8"/>
        <v/>
      </c>
      <c r="J15" s="116"/>
      <c r="K15" s="6">
        <f t="shared" si="1"/>
        <v>0</v>
      </c>
      <c r="N15" s="48" t="str">
        <f t="shared" si="2"/>
        <v/>
      </c>
      <c r="O15" s="49">
        <f t="shared" si="3"/>
        <v>0</v>
      </c>
      <c r="P15" s="49">
        <f t="shared" si="4"/>
        <v>0</v>
      </c>
      <c r="Q15" s="49">
        <f t="shared" si="5"/>
        <v>0</v>
      </c>
      <c r="R15" s="49">
        <f t="shared" si="6"/>
        <v>0</v>
      </c>
      <c r="S15" s="50">
        <f t="shared" si="7"/>
        <v>0</v>
      </c>
      <c r="V15" t="s">
        <v>35</v>
      </c>
    </row>
    <row r="16" spans="1:22" x14ac:dyDescent="0.2">
      <c r="A16" s="55">
        <v>9</v>
      </c>
      <c r="B16" s="5"/>
      <c r="C16" s="161" t="s">
        <v>145</v>
      </c>
      <c r="D16" s="123" t="s">
        <v>412</v>
      </c>
      <c r="E16" s="138" t="s">
        <v>505</v>
      </c>
      <c r="F16" s="138"/>
      <c r="G16" s="114"/>
      <c r="H16" s="75" t="str">
        <f t="shared" si="0"/>
        <v/>
      </c>
      <c r="I16" s="54" t="str">
        <f t="shared" si="8"/>
        <v/>
      </c>
      <c r="J16" s="116"/>
      <c r="K16" s="6">
        <f t="shared" si="1"/>
        <v>0</v>
      </c>
      <c r="N16" s="48" t="str">
        <f t="shared" si="2"/>
        <v/>
      </c>
      <c r="O16" s="49">
        <f t="shared" si="3"/>
        <v>0</v>
      </c>
      <c r="P16" s="49">
        <f t="shared" si="4"/>
        <v>0</v>
      </c>
      <c r="Q16" s="49">
        <f t="shared" si="5"/>
        <v>0</v>
      </c>
      <c r="R16" s="49">
        <f t="shared" si="6"/>
        <v>0</v>
      </c>
      <c r="S16" s="50">
        <f t="shared" si="7"/>
        <v>0</v>
      </c>
    </row>
    <row r="17" spans="1:19" x14ac:dyDescent="0.2">
      <c r="A17" s="55">
        <v>10</v>
      </c>
      <c r="B17" s="5"/>
      <c r="C17" s="161" t="s">
        <v>174</v>
      </c>
      <c r="D17" s="123" t="s">
        <v>223</v>
      </c>
      <c r="E17" s="138" t="s">
        <v>506</v>
      </c>
      <c r="F17" s="138"/>
      <c r="G17" s="114"/>
      <c r="H17" s="75" t="str">
        <f t="shared" si="0"/>
        <v/>
      </c>
      <c r="I17" s="54" t="str">
        <f t="shared" si="8"/>
        <v/>
      </c>
      <c r="J17" s="116"/>
      <c r="K17" s="6">
        <f t="shared" si="1"/>
        <v>0</v>
      </c>
      <c r="N17" s="48" t="str">
        <f t="shared" si="2"/>
        <v/>
      </c>
      <c r="O17" s="49">
        <f t="shared" si="3"/>
        <v>0</v>
      </c>
      <c r="P17" s="49">
        <f t="shared" si="4"/>
        <v>0</v>
      </c>
      <c r="Q17" s="49">
        <f t="shared" si="5"/>
        <v>0</v>
      </c>
      <c r="R17" s="49">
        <f t="shared" si="6"/>
        <v>0</v>
      </c>
      <c r="S17" s="50">
        <f t="shared" si="7"/>
        <v>0</v>
      </c>
    </row>
    <row r="18" spans="1:19" ht="25.5" x14ac:dyDescent="0.2">
      <c r="A18" s="55">
        <v>11</v>
      </c>
      <c r="B18" s="5"/>
      <c r="C18" s="163" t="s">
        <v>163</v>
      </c>
      <c r="D18" s="163" t="s">
        <v>86</v>
      </c>
      <c r="E18" s="163" t="s">
        <v>507</v>
      </c>
      <c r="F18" s="138"/>
      <c r="G18" s="114"/>
      <c r="H18" s="75" t="str">
        <f t="shared" si="0"/>
        <v/>
      </c>
      <c r="I18" s="54" t="str">
        <f t="shared" si="8"/>
        <v/>
      </c>
      <c r="J18" s="116"/>
      <c r="K18" s="6">
        <f t="shared" si="1"/>
        <v>0</v>
      </c>
      <c r="N18" s="48" t="str">
        <f t="shared" si="2"/>
        <v/>
      </c>
      <c r="O18" s="49">
        <f t="shared" si="3"/>
        <v>0</v>
      </c>
      <c r="P18" s="49">
        <f t="shared" si="4"/>
        <v>0</v>
      </c>
      <c r="Q18" s="49">
        <f t="shared" si="5"/>
        <v>0</v>
      </c>
      <c r="R18" s="49">
        <f t="shared" si="6"/>
        <v>0</v>
      </c>
      <c r="S18" s="50">
        <f t="shared" si="7"/>
        <v>0</v>
      </c>
    </row>
    <row r="19" spans="1:19" x14ac:dyDescent="0.2">
      <c r="A19" s="55">
        <v>12</v>
      </c>
      <c r="B19" s="5"/>
      <c r="C19" s="161" t="s">
        <v>261</v>
      </c>
      <c r="D19" s="123" t="s">
        <v>117</v>
      </c>
      <c r="E19" s="138" t="s">
        <v>508</v>
      </c>
      <c r="F19" s="138"/>
      <c r="G19" s="3"/>
      <c r="H19" s="75" t="str">
        <f t="shared" si="0"/>
        <v/>
      </c>
      <c r="I19" s="54" t="str">
        <f t="shared" si="8"/>
        <v/>
      </c>
      <c r="J19" s="116"/>
      <c r="K19" s="6">
        <f t="shared" si="1"/>
        <v>0</v>
      </c>
      <c r="N19" s="48" t="str">
        <f t="shared" si="2"/>
        <v/>
      </c>
      <c r="O19" s="49">
        <f t="shared" si="3"/>
        <v>0</v>
      </c>
      <c r="P19" s="49">
        <f t="shared" si="4"/>
        <v>0</v>
      </c>
      <c r="Q19" s="49">
        <f t="shared" si="5"/>
        <v>0</v>
      </c>
      <c r="R19" s="49">
        <f t="shared" si="6"/>
        <v>0</v>
      </c>
      <c r="S19" s="50">
        <f t="shared" si="7"/>
        <v>0</v>
      </c>
    </row>
    <row r="20" spans="1:19" x14ac:dyDescent="0.2">
      <c r="A20" s="55">
        <v>13</v>
      </c>
      <c r="B20" s="5"/>
      <c r="C20" s="161" t="s">
        <v>210</v>
      </c>
      <c r="D20" s="138" t="s">
        <v>355</v>
      </c>
      <c r="E20" s="138" t="s">
        <v>509</v>
      </c>
      <c r="F20" s="138"/>
      <c r="G20" s="114"/>
      <c r="H20" s="75" t="str">
        <f t="shared" si="0"/>
        <v/>
      </c>
      <c r="I20" s="54" t="str">
        <f t="shared" si="8"/>
        <v/>
      </c>
      <c r="J20" s="116"/>
      <c r="K20" s="6">
        <f t="shared" si="1"/>
        <v>0</v>
      </c>
      <c r="N20" s="48" t="str">
        <f t="shared" si="2"/>
        <v/>
      </c>
      <c r="O20" s="49">
        <f t="shared" si="3"/>
        <v>0</v>
      </c>
      <c r="P20" s="49">
        <f t="shared" si="4"/>
        <v>0</v>
      </c>
      <c r="Q20" s="49">
        <f t="shared" si="5"/>
        <v>0</v>
      </c>
      <c r="R20" s="49">
        <f t="shared" si="6"/>
        <v>0</v>
      </c>
      <c r="S20" s="50">
        <f t="shared" si="7"/>
        <v>0</v>
      </c>
    </row>
    <row r="21" spans="1:19" x14ac:dyDescent="0.2">
      <c r="A21" s="55">
        <v>14</v>
      </c>
      <c r="B21" s="5"/>
      <c r="C21" s="161" t="s">
        <v>109</v>
      </c>
      <c r="D21" s="123" t="s">
        <v>369</v>
      </c>
      <c r="E21" s="138" t="s">
        <v>510</v>
      </c>
      <c r="F21" s="138"/>
      <c r="G21" s="114"/>
      <c r="H21" s="75" t="str">
        <f t="shared" si="0"/>
        <v/>
      </c>
      <c r="I21" s="54" t="str">
        <f t="shared" si="8"/>
        <v/>
      </c>
      <c r="J21" s="116"/>
      <c r="K21" s="6">
        <f t="shared" si="1"/>
        <v>0</v>
      </c>
      <c r="N21" s="48" t="str">
        <f t="shared" si="2"/>
        <v/>
      </c>
      <c r="O21" s="49">
        <f t="shared" si="3"/>
        <v>0</v>
      </c>
      <c r="P21" s="49">
        <f t="shared" si="4"/>
        <v>0</v>
      </c>
      <c r="Q21" s="49">
        <f t="shared" si="5"/>
        <v>0</v>
      </c>
      <c r="R21" s="49">
        <f t="shared" si="6"/>
        <v>0</v>
      </c>
      <c r="S21" s="50">
        <f t="shared" si="7"/>
        <v>0</v>
      </c>
    </row>
    <row r="22" spans="1:19" x14ac:dyDescent="0.2">
      <c r="A22" s="55">
        <v>15</v>
      </c>
      <c r="B22" s="5"/>
      <c r="C22" s="162" t="s">
        <v>477</v>
      </c>
      <c r="D22" s="123" t="s">
        <v>117</v>
      </c>
      <c r="E22" s="138" t="s">
        <v>511</v>
      </c>
      <c r="F22" s="138"/>
      <c r="G22" s="114"/>
      <c r="H22" s="75" t="str">
        <f t="shared" si="0"/>
        <v/>
      </c>
      <c r="I22" s="54" t="str">
        <f t="shared" si="8"/>
        <v/>
      </c>
      <c r="J22" s="116"/>
      <c r="K22" s="6">
        <f t="shared" si="1"/>
        <v>0</v>
      </c>
      <c r="N22" s="48" t="str">
        <f t="shared" si="2"/>
        <v/>
      </c>
      <c r="O22" s="49">
        <f t="shared" si="3"/>
        <v>0</v>
      </c>
      <c r="P22" s="49">
        <f t="shared" si="4"/>
        <v>0</v>
      </c>
      <c r="Q22" s="49">
        <f t="shared" si="5"/>
        <v>0</v>
      </c>
      <c r="R22" s="49">
        <f t="shared" si="6"/>
        <v>0</v>
      </c>
      <c r="S22" s="50">
        <f t="shared" si="7"/>
        <v>0</v>
      </c>
    </row>
    <row r="23" spans="1:19" x14ac:dyDescent="0.2">
      <c r="A23" s="55">
        <v>16</v>
      </c>
      <c r="B23" s="5"/>
      <c r="C23" s="161" t="s">
        <v>212</v>
      </c>
      <c r="D23" s="123" t="s">
        <v>512</v>
      </c>
      <c r="E23" s="123" t="s">
        <v>513</v>
      </c>
      <c r="F23" s="138"/>
      <c r="G23" s="114"/>
      <c r="H23" s="75" t="str">
        <f t="shared" si="0"/>
        <v/>
      </c>
      <c r="I23" s="54" t="str">
        <f t="shared" si="8"/>
        <v/>
      </c>
      <c r="J23" s="116"/>
      <c r="K23" s="6">
        <f t="shared" si="1"/>
        <v>0</v>
      </c>
      <c r="N23" s="48" t="str">
        <f t="shared" si="2"/>
        <v/>
      </c>
      <c r="O23" s="49">
        <f t="shared" si="3"/>
        <v>0</v>
      </c>
      <c r="P23" s="49">
        <f t="shared" si="4"/>
        <v>0</v>
      </c>
      <c r="Q23" s="49">
        <f t="shared" si="5"/>
        <v>0</v>
      </c>
      <c r="R23" s="49">
        <f t="shared" si="6"/>
        <v>0</v>
      </c>
      <c r="S23" s="50">
        <f t="shared" si="7"/>
        <v>0</v>
      </c>
    </row>
    <row r="24" spans="1:19" x14ac:dyDescent="0.2">
      <c r="A24" s="55">
        <v>17</v>
      </c>
      <c r="B24" s="5"/>
      <c r="C24" s="161" t="s">
        <v>514</v>
      </c>
      <c r="D24" s="123" t="s">
        <v>368</v>
      </c>
      <c r="E24" s="138" t="s">
        <v>515</v>
      </c>
      <c r="F24" s="138"/>
      <c r="G24" s="3"/>
      <c r="H24" s="75" t="str">
        <f t="shared" si="0"/>
        <v/>
      </c>
      <c r="I24" s="54" t="str">
        <f t="shared" si="8"/>
        <v/>
      </c>
      <c r="J24" s="116"/>
      <c r="K24" s="6">
        <f t="shared" si="1"/>
        <v>0</v>
      </c>
      <c r="N24" s="48" t="str">
        <f t="shared" si="2"/>
        <v/>
      </c>
      <c r="O24" s="49">
        <f t="shared" si="3"/>
        <v>0</v>
      </c>
      <c r="P24" s="49">
        <f t="shared" si="4"/>
        <v>0</v>
      </c>
      <c r="Q24" s="49">
        <f t="shared" si="5"/>
        <v>0</v>
      </c>
      <c r="R24" s="49">
        <f t="shared" si="6"/>
        <v>0</v>
      </c>
      <c r="S24" s="50">
        <f t="shared" si="7"/>
        <v>0</v>
      </c>
    </row>
    <row r="25" spans="1:19" x14ac:dyDescent="0.2">
      <c r="A25" s="55">
        <v>18</v>
      </c>
      <c r="B25" s="5"/>
      <c r="C25" s="161" t="s">
        <v>516</v>
      </c>
      <c r="D25" s="123" t="s">
        <v>87</v>
      </c>
      <c r="E25" s="138" t="s">
        <v>517</v>
      </c>
      <c r="F25" s="138"/>
      <c r="G25" s="114"/>
      <c r="H25" s="75" t="str">
        <f t="shared" si="0"/>
        <v/>
      </c>
      <c r="I25" s="54" t="str">
        <f t="shared" si="8"/>
        <v/>
      </c>
      <c r="J25" s="116"/>
      <c r="K25" s="6">
        <f t="shared" si="1"/>
        <v>0</v>
      </c>
      <c r="N25" s="48" t="str">
        <f t="shared" si="2"/>
        <v/>
      </c>
      <c r="O25" s="49">
        <f t="shared" si="3"/>
        <v>0</v>
      </c>
      <c r="P25" s="49">
        <f t="shared" si="4"/>
        <v>0</v>
      </c>
      <c r="Q25" s="49">
        <f t="shared" si="5"/>
        <v>0</v>
      </c>
      <c r="R25" s="49">
        <f t="shared" si="6"/>
        <v>0</v>
      </c>
      <c r="S25" s="50">
        <f t="shared" si="7"/>
        <v>0</v>
      </c>
    </row>
    <row r="26" spans="1:19" x14ac:dyDescent="0.2">
      <c r="A26" s="55">
        <v>19</v>
      </c>
      <c r="B26" s="5"/>
      <c r="C26" s="161" t="s">
        <v>220</v>
      </c>
      <c r="D26" s="123" t="s">
        <v>518</v>
      </c>
      <c r="E26" s="138" t="s">
        <v>519</v>
      </c>
      <c r="F26" s="138"/>
      <c r="G26" s="114"/>
      <c r="H26" s="75" t="str">
        <f t="shared" si="0"/>
        <v/>
      </c>
      <c r="I26" s="54" t="str">
        <f t="shared" si="8"/>
        <v/>
      </c>
      <c r="J26" s="116"/>
      <c r="K26" s="6">
        <f t="shared" si="1"/>
        <v>0</v>
      </c>
      <c r="N26" s="48" t="str">
        <f t="shared" si="2"/>
        <v/>
      </c>
      <c r="O26" s="49">
        <f t="shared" si="3"/>
        <v>0</v>
      </c>
      <c r="P26" s="49">
        <f t="shared" si="4"/>
        <v>0</v>
      </c>
      <c r="Q26" s="49">
        <f t="shared" si="5"/>
        <v>0</v>
      </c>
      <c r="R26" s="49">
        <f t="shared" si="6"/>
        <v>0</v>
      </c>
      <c r="S26" s="50">
        <f t="shared" si="7"/>
        <v>0</v>
      </c>
    </row>
    <row r="27" spans="1:19" x14ac:dyDescent="0.2">
      <c r="A27" s="55">
        <v>20</v>
      </c>
      <c r="B27" s="5"/>
      <c r="C27" s="161" t="s">
        <v>113</v>
      </c>
      <c r="D27" s="123" t="s">
        <v>169</v>
      </c>
      <c r="E27" s="138" t="s">
        <v>520</v>
      </c>
      <c r="F27" s="138"/>
      <c r="G27" s="114"/>
      <c r="H27" s="75" t="str">
        <f t="shared" si="0"/>
        <v/>
      </c>
      <c r="I27" s="54" t="str">
        <f t="shared" si="8"/>
        <v/>
      </c>
      <c r="J27" s="116"/>
      <c r="K27" s="6">
        <f t="shared" si="1"/>
        <v>0</v>
      </c>
      <c r="N27" s="48" t="str">
        <f t="shared" si="2"/>
        <v/>
      </c>
      <c r="O27" s="49">
        <f t="shared" si="3"/>
        <v>0</v>
      </c>
      <c r="P27" s="49">
        <f t="shared" si="4"/>
        <v>0</v>
      </c>
      <c r="Q27" s="49">
        <f t="shared" si="5"/>
        <v>0</v>
      </c>
      <c r="R27" s="49">
        <f t="shared" si="6"/>
        <v>0</v>
      </c>
      <c r="S27" s="50">
        <f t="shared" si="7"/>
        <v>0</v>
      </c>
    </row>
    <row r="28" spans="1:19" x14ac:dyDescent="0.2">
      <c r="A28" s="55">
        <v>21</v>
      </c>
      <c r="B28" s="5"/>
      <c r="C28" s="161" t="s">
        <v>98</v>
      </c>
      <c r="D28" s="123" t="s">
        <v>81</v>
      </c>
      <c r="E28" s="123" t="s">
        <v>521</v>
      </c>
      <c r="F28" s="138"/>
      <c r="G28" s="114"/>
      <c r="H28" s="75" t="str">
        <f t="shared" si="0"/>
        <v/>
      </c>
      <c r="I28" s="54" t="str">
        <f t="shared" si="8"/>
        <v/>
      </c>
      <c r="J28" s="116"/>
      <c r="K28" s="6">
        <f t="shared" si="1"/>
        <v>0</v>
      </c>
      <c r="N28" s="48" t="str">
        <f t="shared" si="2"/>
        <v/>
      </c>
      <c r="O28" s="49">
        <f t="shared" si="3"/>
        <v>0</v>
      </c>
      <c r="P28" s="49">
        <f t="shared" si="4"/>
        <v>0</v>
      </c>
      <c r="Q28" s="49">
        <f t="shared" si="5"/>
        <v>0</v>
      </c>
      <c r="R28" s="49">
        <f t="shared" si="6"/>
        <v>0</v>
      </c>
      <c r="S28" s="50">
        <f t="shared" si="7"/>
        <v>0</v>
      </c>
    </row>
    <row r="29" spans="1:19" ht="25.5" x14ac:dyDescent="0.2">
      <c r="A29" s="55">
        <v>22</v>
      </c>
      <c r="B29" s="5"/>
      <c r="C29" s="164" t="s">
        <v>156</v>
      </c>
      <c r="D29" s="164" t="s">
        <v>224</v>
      </c>
      <c r="E29" s="164" t="s">
        <v>522</v>
      </c>
      <c r="F29" s="138"/>
      <c r="G29" s="114"/>
      <c r="H29" s="75" t="str">
        <f t="shared" si="0"/>
        <v/>
      </c>
      <c r="I29" s="54" t="str">
        <f t="shared" si="8"/>
        <v/>
      </c>
      <c r="J29" s="116"/>
      <c r="K29" s="6">
        <f t="shared" si="1"/>
        <v>0</v>
      </c>
      <c r="N29" s="48" t="str">
        <f t="shared" si="2"/>
        <v/>
      </c>
      <c r="O29" s="49">
        <f t="shared" si="3"/>
        <v>0</v>
      </c>
      <c r="P29" s="49">
        <f t="shared" si="4"/>
        <v>0</v>
      </c>
      <c r="Q29" s="49">
        <f t="shared" si="5"/>
        <v>0</v>
      </c>
      <c r="R29" s="49">
        <f t="shared" si="6"/>
        <v>0</v>
      </c>
      <c r="S29" s="50">
        <f t="shared" si="7"/>
        <v>0</v>
      </c>
    </row>
    <row r="30" spans="1:19" x14ac:dyDescent="0.2">
      <c r="A30" s="55">
        <v>23</v>
      </c>
      <c r="B30" s="5"/>
      <c r="C30" s="161" t="s">
        <v>523</v>
      </c>
      <c r="D30" s="123" t="s">
        <v>86</v>
      </c>
      <c r="E30" s="123" t="s">
        <v>524</v>
      </c>
      <c r="F30" s="138"/>
      <c r="G30" s="114"/>
      <c r="H30" s="75" t="str">
        <f t="shared" si="0"/>
        <v/>
      </c>
      <c r="I30" s="54" t="str">
        <f t="shared" si="8"/>
        <v/>
      </c>
      <c r="J30" s="116"/>
      <c r="K30" s="6">
        <f t="shared" si="1"/>
        <v>0</v>
      </c>
      <c r="N30" s="48" t="str">
        <f t="shared" si="2"/>
        <v/>
      </c>
      <c r="O30" s="49">
        <f t="shared" si="3"/>
        <v>0</v>
      </c>
      <c r="P30" s="49">
        <f t="shared" si="4"/>
        <v>0</v>
      </c>
      <c r="Q30" s="49">
        <f t="shared" si="5"/>
        <v>0</v>
      </c>
      <c r="R30" s="49">
        <f t="shared" si="6"/>
        <v>0</v>
      </c>
      <c r="S30" s="50">
        <f t="shared" si="7"/>
        <v>0</v>
      </c>
    </row>
    <row r="31" spans="1:19" x14ac:dyDescent="0.2">
      <c r="A31" s="55">
        <v>24</v>
      </c>
      <c r="B31" s="5"/>
      <c r="C31" s="161" t="s">
        <v>476</v>
      </c>
      <c r="D31" s="123" t="s">
        <v>477</v>
      </c>
      <c r="E31" s="138" t="s">
        <v>525</v>
      </c>
      <c r="F31" s="138"/>
      <c r="G31" s="114"/>
      <c r="H31" s="75" t="str">
        <f t="shared" si="0"/>
        <v/>
      </c>
      <c r="I31" s="54" t="str">
        <f t="shared" si="8"/>
        <v/>
      </c>
      <c r="J31" s="116"/>
      <c r="K31" s="6">
        <f t="shared" si="1"/>
        <v>0</v>
      </c>
      <c r="N31" s="48" t="str">
        <f t="shared" si="2"/>
        <v/>
      </c>
      <c r="O31" s="49">
        <f t="shared" si="3"/>
        <v>0</v>
      </c>
      <c r="P31" s="49">
        <f t="shared" si="4"/>
        <v>0</v>
      </c>
      <c r="Q31" s="49">
        <f t="shared" si="5"/>
        <v>0</v>
      </c>
      <c r="R31" s="49">
        <f t="shared" si="6"/>
        <v>0</v>
      </c>
      <c r="S31" s="50">
        <f t="shared" si="7"/>
        <v>0</v>
      </c>
    </row>
    <row r="32" spans="1:19" x14ac:dyDescent="0.2">
      <c r="A32" s="55">
        <v>25</v>
      </c>
      <c r="B32" s="5"/>
      <c r="C32" s="161" t="s">
        <v>410</v>
      </c>
      <c r="D32" s="138" t="s">
        <v>98</v>
      </c>
      <c r="E32" s="138" t="s">
        <v>526</v>
      </c>
      <c r="F32" s="138"/>
      <c r="G32" s="114"/>
      <c r="H32" s="75" t="str">
        <f t="shared" si="0"/>
        <v/>
      </c>
      <c r="I32" s="54" t="str">
        <f t="shared" si="8"/>
        <v/>
      </c>
      <c r="J32" s="116"/>
      <c r="K32" s="6">
        <f t="shared" si="1"/>
        <v>0</v>
      </c>
      <c r="N32" s="48" t="str">
        <f t="shared" si="2"/>
        <v/>
      </c>
      <c r="O32" s="49">
        <f t="shared" si="3"/>
        <v>0</v>
      </c>
      <c r="P32" s="49">
        <f t="shared" si="4"/>
        <v>0</v>
      </c>
      <c r="Q32" s="49">
        <f t="shared" si="5"/>
        <v>0</v>
      </c>
      <c r="R32" s="49">
        <f t="shared" si="6"/>
        <v>0</v>
      </c>
      <c r="S32" s="50">
        <f t="shared" si="7"/>
        <v>0</v>
      </c>
    </row>
    <row r="33" spans="1:19" x14ac:dyDescent="0.2">
      <c r="A33" s="55">
        <v>26</v>
      </c>
      <c r="B33" s="5"/>
      <c r="C33" s="161"/>
      <c r="D33" s="138"/>
      <c r="E33" s="138"/>
      <c r="F33" s="123"/>
      <c r="G33" s="114"/>
      <c r="H33" s="75" t="str">
        <f t="shared" si="0"/>
        <v/>
      </c>
      <c r="I33" s="54" t="str">
        <f t="shared" si="8"/>
        <v/>
      </c>
      <c r="J33" s="116"/>
      <c r="K33" s="6">
        <f t="shared" si="1"/>
        <v>0</v>
      </c>
      <c r="N33" s="48" t="str">
        <f t="shared" si="2"/>
        <v/>
      </c>
      <c r="O33" s="49">
        <f t="shared" si="3"/>
        <v>0</v>
      </c>
      <c r="P33" s="49">
        <f t="shared" si="4"/>
        <v>0</v>
      </c>
      <c r="Q33" s="49">
        <f t="shared" si="5"/>
        <v>0</v>
      </c>
      <c r="R33" s="49">
        <f t="shared" si="6"/>
        <v>0</v>
      </c>
      <c r="S33" s="50">
        <f t="shared" si="7"/>
        <v>0</v>
      </c>
    </row>
    <row r="34" spans="1:19" x14ac:dyDescent="0.2">
      <c r="A34" s="55">
        <v>27</v>
      </c>
      <c r="B34" s="5"/>
      <c r="C34" s="161"/>
      <c r="D34" s="123"/>
      <c r="E34" s="123"/>
      <c r="F34" s="3"/>
      <c r="G34" s="115"/>
      <c r="H34" s="75" t="str">
        <f t="shared" si="0"/>
        <v/>
      </c>
      <c r="I34" s="54" t="str">
        <f t="shared" si="8"/>
        <v/>
      </c>
      <c r="J34" s="116"/>
      <c r="K34" s="6">
        <f t="shared" si="1"/>
        <v>0</v>
      </c>
      <c r="N34" s="48" t="str">
        <f t="shared" si="2"/>
        <v/>
      </c>
      <c r="O34" s="49">
        <f t="shared" si="3"/>
        <v>0</v>
      </c>
      <c r="P34" s="49">
        <f t="shared" si="4"/>
        <v>0</v>
      </c>
      <c r="Q34" s="49">
        <f t="shared" si="5"/>
        <v>0</v>
      </c>
      <c r="R34" s="49">
        <f t="shared" si="6"/>
        <v>0</v>
      </c>
      <c r="S34" s="50">
        <f t="shared" si="7"/>
        <v>0</v>
      </c>
    </row>
    <row r="35" spans="1:19" x14ac:dyDescent="0.2">
      <c r="A35" s="55">
        <v>28</v>
      </c>
      <c r="B35" s="5"/>
      <c r="C35" s="123"/>
      <c r="D35" s="123"/>
      <c r="E35" s="123"/>
      <c r="F35" s="3"/>
      <c r="G35" s="115"/>
      <c r="H35" s="75" t="str">
        <f t="shared" si="0"/>
        <v/>
      </c>
      <c r="I35" s="54" t="str">
        <f t="shared" si="8"/>
        <v/>
      </c>
      <c r="J35" s="3"/>
      <c r="K35" s="6">
        <f t="shared" si="1"/>
        <v>0</v>
      </c>
      <c r="N35" s="48" t="str">
        <f t="shared" si="2"/>
        <v/>
      </c>
      <c r="O35" s="49">
        <f t="shared" si="3"/>
        <v>0</v>
      </c>
      <c r="P35" s="49">
        <f t="shared" si="4"/>
        <v>0</v>
      </c>
      <c r="Q35" s="49">
        <f t="shared" si="5"/>
        <v>0</v>
      </c>
      <c r="R35" s="49">
        <f t="shared" si="6"/>
        <v>0</v>
      </c>
      <c r="S35" s="50">
        <f t="shared" si="7"/>
        <v>0</v>
      </c>
    </row>
    <row r="36" spans="1:19" x14ac:dyDescent="0.2">
      <c r="A36" s="55">
        <v>29</v>
      </c>
      <c r="B36" s="5"/>
      <c r="C36" s="123"/>
      <c r="D36" s="123"/>
      <c r="E36" s="123"/>
      <c r="F36" s="3"/>
      <c r="G36" s="3"/>
      <c r="H36" s="75" t="str">
        <f t="shared" si="0"/>
        <v/>
      </c>
      <c r="I36" s="54" t="str">
        <f t="shared" si="8"/>
        <v/>
      </c>
      <c r="J36" s="3"/>
      <c r="K36" s="6">
        <f t="shared" si="1"/>
        <v>0</v>
      </c>
      <c r="N36" s="48" t="str">
        <f t="shared" si="2"/>
        <v/>
      </c>
      <c r="O36" s="49">
        <f t="shared" si="3"/>
        <v>0</v>
      </c>
      <c r="P36" s="49">
        <f t="shared" si="4"/>
        <v>0</v>
      </c>
      <c r="Q36" s="49">
        <f t="shared" si="5"/>
        <v>0</v>
      </c>
      <c r="R36" s="49">
        <f t="shared" si="6"/>
        <v>0</v>
      </c>
      <c r="S36" s="50">
        <f t="shared" si="7"/>
        <v>0</v>
      </c>
    </row>
    <row r="37" spans="1:19" x14ac:dyDescent="0.2">
      <c r="A37" s="55">
        <v>30</v>
      </c>
      <c r="B37" s="5"/>
      <c r="C37" s="123"/>
      <c r="D37" s="123"/>
      <c r="E37" s="123"/>
      <c r="F37" s="3"/>
      <c r="G37" s="3"/>
      <c r="H37" s="75" t="str">
        <f t="shared" si="0"/>
        <v/>
      </c>
      <c r="I37" s="54" t="str">
        <f t="shared" si="8"/>
        <v/>
      </c>
      <c r="J37" s="3"/>
      <c r="K37" s="6">
        <f t="shared" si="1"/>
        <v>0</v>
      </c>
      <c r="N37" s="48" t="str">
        <f t="shared" si="2"/>
        <v/>
      </c>
      <c r="O37" s="49">
        <f t="shared" si="3"/>
        <v>0</v>
      </c>
      <c r="P37" s="49">
        <f t="shared" si="4"/>
        <v>0</v>
      </c>
      <c r="Q37" s="49">
        <f t="shared" si="5"/>
        <v>0</v>
      </c>
      <c r="R37" s="49">
        <f t="shared" si="6"/>
        <v>0</v>
      </c>
      <c r="S37" s="50">
        <f t="shared" si="7"/>
        <v>0</v>
      </c>
    </row>
    <row r="38" spans="1:19" x14ac:dyDescent="0.2">
      <c r="A38" s="55">
        <v>31</v>
      </c>
      <c r="B38" s="5"/>
      <c r="C38" s="123"/>
      <c r="D38" s="123"/>
      <c r="E38" s="123"/>
      <c r="F38" s="3"/>
      <c r="G38" s="3"/>
      <c r="H38" s="75" t="str">
        <f t="shared" si="0"/>
        <v/>
      </c>
      <c r="I38" s="54" t="str">
        <f t="shared" si="8"/>
        <v/>
      </c>
      <c r="J38" s="3"/>
      <c r="K38" s="6">
        <f t="shared" si="1"/>
        <v>0</v>
      </c>
      <c r="N38" s="48" t="str">
        <f t="shared" si="2"/>
        <v/>
      </c>
      <c r="O38" s="49">
        <f t="shared" si="3"/>
        <v>0</v>
      </c>
      <c r="P38" s="49">
        <f t="shared" si="4"/>
        <v>0</v>
      </c>
      <c r="Q38" s="49">
        <f t="shared" si="5"/>
        <v>0</v>
      </c>
      <c r="R38" s="49">
        <f t="shared" si="6"/>
        <v>0</v>
      </c>
      <c r="S38" s="50">
        <f t="shared" si="7"/>
        <v>0</v>
      </c>
    </row>
    <row r="39" spans="1:19" ht="13.5" thickBot="1" x14ac:dyDescent="0.25">
      <c r="A39" s="55">
        <v>32</v>
      </c>
      <c r="B39" s="7"/>
      <c r="C39" s="123"/>
      <c r="D39" s="123"/>
      <c r="E39" s="123"/>
      <c r="F39" s="8"/>
      <c r="G39" s="8"/>
      <c r="H39" s="76" t="str">
        <f t="shared" si="0"/>
        <v/>
      </c>
      <c r="I39" s="58" t="str">
        <f t="shared" si="8"/>
        <v/>
      </c>
      <c r="J39" s="8"/>
      <c r="K39" s="9">
        <f t="shared" si="1"/>
        <v>0</v>
      </c>
      <c r="N39" s="51" t="str">
        <f t="shared" si="2"/>
        <v/>
      </c>
      <c r="O39" s="52">
        <f t="shared" si="3"/>
        <v>0</v>
      </c>
      <c r="P39" s="52">
        <f t="shared" si="4"/>
        <v>0</v>
      </c>
      <c r="Q39" s="52">
        <f t="shared" si="5"/>
        <v>0</v>
      </c>
      <c r="R39" s="52">
        <f t="shared" si="6"/>
        <v>0</v>
      </c>
      <c r="S39" s="53">
        <f t="shared" si="7"/>
        <v>0</v>
      </c>
    </row>
    <row r="40" spans="1:19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19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19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19" x14ac:dyDescent="0.2">
      <c r="A43" s="2"/>
      <c r="B43" s="2"/>
      <c r="C43" s="24"/>
      <c r="D43" s="25"/>
      <c r="E43" s="26" t="s">
        <v>20</v>
      </c>
      <c r="F43" s="25"/>
      <c r="G43" s="27"/>
      <c r="H43" s="27"/>
      <c r="I43" s="28"/>
    </row>
    <row r="44" spans="1:19" x14ac:dyDescent="0.2">
      <c r="A44" s="2"/>
      <c r="B44" s="2"/>
      <c r="C44" s="29"/>
      <c r="D44" s="18"/>
      <c r="E44" s="18"/>
      <c r="F44" s="18"/>
      <c r="G44" s="19"/>
      <c r="H44" s="19"/>
      <c r="I44" s="30"/>
    </row>
    <row r="45" spans="1:19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30"/>
    </row>
    <row r="46" spans="1:19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30"/>
    </row>
    <row r="47" spans="1:19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30"/>
    </row>
    <row r="48" spans="1:19" x14ac:dyDescent="0.2">
      <c r="A48" s="2"/>
      <c r="B48" s="2"/>
      <c r="C48" s="32"/>
      <c r="D48" s="21"/>
      <c r="E48" s="20"/>
      <c r="F48" s="20"/>
      <c r="G48" s="20"/>
      <c r="H48" s="20"/>
      <c r="I48" s="30"/>
    </row>
    <row r="49" spans="1:10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38"/>
      <c r="J49" s="1"/>
    </row>
    <row r="50" spans="1:10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33"/>
    </row>
    <row r="51" spans="1:10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33"/>
    </row>
    <row r="52" spans="1:10" x14ac:dyDescent="0.2">
      <c r="A52" s="2"/>
      <c r="B52" s="2"/>
      <c r="C52" s="31" t="s">
        <v>24</v>
      </c>
      <c r="D52" s="20"/>
      <c r="E52" s="16">
        <v>0</v>
      </c>
      <c r="F52" s="16">
        <v>0.25</v>
      </c>
      <c r="G52" s="17">
        <v>0.5</v>
      </c>
      <c r="H52" s="16">
        <v>0.75</v>
      </c>
      <c r="I52" s="36">
        <v>1</v>
      </c>
      <c r="J52" s="2"/>
    </row>
    <row r="53" spans="1:10" x14ac:dyDescent="0.2">
      <c r="B53" s="44"/>
      <c r="C53" s="5">
        <f>COUNTIF(I8:I39,"=100%")</f>
        <v>0</v>
      </c>
      <c r="D53" s="20"/>
      <c r="E53" s="3">
        <f>COUNTIF(O8:O39,1)</f>
        <v>0</v>
      </c>
      <c r="F53" s="3">
        <f>COUNTIF(P8:P39,1)</f>
        <v>0</v>
      </c>
      <c r="G53" s="3">
        <f>COUNTIF(Q8:Q39,1)</f>
        <v>0</v>
      </c>
      <c r="H53" s="3">
        <f>COUNTIF(R8:R39,1)</f>
        <v>0</v>
      </c>
      <c r="I53" s="37">
        <f>COUNTIF(S8:S39,1)</f>
        <v>0</v>
      </c>
    </row>
    <row r="54" spans="1:10" x14ac:dyDescent="0.2">
      <c r="C54" s="32"/>
      <c r="D54" s="20"/>
      <c r="E54" s="22" t="s">
        <v>27</v>
      </c>
      <c r="F54" s="13"/>
      <c r="G54" s="21"/>
      <c r="H54" s="23"/>
      <c r="I54" s="38"/>
    </row>
    <row r="55" spans="1:10" x14ac:dyDescent="0.2">
      <c r="C55" s="31" t="s">
        <v>23</v>
      </c>
      <c r="D55" s="20"/>
      <c r="E55" s="16">
        <v>0</v>
      </c>
      <c r="F55" s="16">
        <v>0.25</v>
      </c>
      <c r="G55" s="17">
        <v>0.5</v>
      </c>
      <c r="H55" s="16">
        <v>0.75</v>
      </c>
      <c r="I55" s="36">
        <v>1</v>
      </c>
    </row>
    <row r="56" spans="1:10" x14ac:dyDescent="0.2">
      <c r="C56" s="5">
        <f>COUNTIF(I8:I39,"&gt;100%")</f>
        <v>0</v>
      </c>
      <c r="D56" s="20"/>
      <c r="E56" s="3">
        <f>COUNTIF(O8:O39,2)</f>
        <v>0</v>
      </c>
      <c r="F56" s="3">
        <f>COUNTIF(P8:P39,2)</f>
        <v>0</v>
      </c>
      <c r="G56" s="3">
        <f>COUNTIF(Q8:Q39,2)</f>
        <v>0</v>
      </c>
      <c r="H56" s="3">
        <f>COUNTIF(R8:R39,2)</f>
        <v>0</v>
      </c>
      <c r="I56" s="37">
        <f>COUNTIF(S8:S39,2)</f>
        <v>0</v>
      </c>
    </row>
    <row r="57" spans="1:10" x14ac:dyDescent="0.2">
      <c r="C57" s="39"/>
      <c r="D57" s="23"/>
      <c r="E57" s="23"/>
      <c r="F57" s="23"/>
      <c r="G57" s="20"/>
      <c r="H57" s="20"/>
      <c r="I57" s="33"/>
    </row>
    <row r="58" spans="1:10" ht="13.5" thickBot="1" x14ac:dyDescent="0.25">
      <c r="C58" s="40"/>
      <c r="D58" s="41"/>
      <c r="E58" s="41"/>
      <c r="F58" s="41"/>
      <c r="G58" s="42"/>
      <c r="H58" s="42"/>
      <c r="I58" s="43"/>
    </row>
    <row r="59" spans="1:10" x14ac:dyDescent="0.2">
      <c r="C59" s="12"/>
      <c r="D59" s="12"/>
      <c r="E59" s="12"/>
      <c r="F59" s="12"/>
    </row>
    <row r="60" spans="1:10" x14ac:dyDescent="0.2">
      <c r="C60" s="12"/>
      <c r="D60" s="12"/>
      <c r="E60" s="12"/>
      <c r="F60" s="12"/>
    </row>
    <row r="61" spans="1:10" x14ac:dyDescent="0.2">
      <c r="C61" s="12"/>
      <c r="D61" s="12"/>
      <c r="E61" s="12"/>
      <c r="F61" s="12"/>
    </row>
    <row r="62" spans="1:10" x14ac:dyDescent="0.2">
      <c r="C62" s="12"/>
      <c r="D62" s="12"/>
      <c r="E62" s="12"/>
      <c r="F62" s="12"/>
    </row>
    <row r="63" spans="1:10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F4" name="Rango4"/>
    <protectedRange sqref="J8:J39" name="Rango2"/>
    <protectedRange sqref="B8:G39" name="Rango1"/>
    <protectedRange sqref="C4" name="Rango3"/>
  </protectedRanges>
  <autoFilter ref="B7:K7"/>
  <phoneticPr fontId="2" type="noConversion"/>
  <conditionalFormatting sqref="C47">
    <cfRule type="expression" dxfId="13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8:J39">
      <formula1>5</formula1>
    </dataValidation>
    <dataValidation type="whole" operator="lessThan" allowBlank="1" showInputMessage="1" errorTitle="ERROR" error="RECUERDA: El tiempo de lectura máximo es de 60 segundos. Puede ser menos, pero no más." sqref="G8:G39">
      <formula1>86400</formula1>
    </dataValidation>
  </dataValidations>
  <pageMargins left="0.75" right="0.75" top="1" bottom="1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X63"/>
  <sheetViews>
    <sheetView showGridLines="0" topLeftCell="A2" zoomScaleNormal="100" zoomScaleSheetLayoutView="100" workbookViewId="0">
      <pane ySplit="6" topLeftCell="A17" activePane="bottomLeft" state="frozen"/>
      <selection activeCell="A2" sqref="A2"/>
      <selection pane="bottomLeft" activeCell="C8" sqref="C8:G35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18" width="4.28515625" hidden="1" customWidth="1"/>
    <col min="19" max="19" width="4.5703125" hidden="1" customWidth="1"/>
    <col min="20" max="24" width="11.42578125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205</v>
      </c>
      <c r="G4" s="83"/>
      <c r="H4" s="83"/>
      <c r="I4" s="84"/>
      <c r="J4" s="78" t="s">
        <v>49</v>
      </c>
      <c r="K4" s="79" t="s">
        <v>11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13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31</v>
      </c>
      <c r="O6" s="57"/>
      <c r="P6" s="57"/>
      <c r="Q6" s="57"/>
      <c r="R6" s="57"/>
      <c r="S6" s="57"/>
    </row>
    <row r="7" spans="1:22" ht="35.25" customHeight="1" x14ac:dyDescent="0.2">
      <c r="A7" s="56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>
        <v>0.25</v>
      </c>
      <c r="Q7" s="46">
        <v>0.5</v>
      </c>
      <c r="R7" s="46">
        <v>0.75</v>
      </c>
      <c r="S7" s="47">
        <v>1</v>
      </c>
    </row>
    <row r="8" spans="1:22" x14ac:dyDescent="0.2">
      <c r="A8" s="55">
        <v>1</v>
      </c>
      <c r="B8" s="5"/>
      <c r="C8" s="165" t="s">
        <v>414</v>
      </c>
      <c r="D8" s="129" t="s">
        <v>165</v>
      </c>
      <c r="E8" s="129" t="s">
        <v>527</v>
      </c>
      <c r="F8" s="3"/>
      <c r="G8" s="3"/>
      <c r="H8" s="75" t="str">
        <f t="shared" ref="H8:H39" si="0">IF(G8=0,"",(F8*60)/G8)</f>
        <v/>
      </c>
      <c r="I8" s="54" t="str">
        <f t="shared" ref="I8:I39" si="1">IF(H8="","",H8/60)</f>
        <v/>
      </c>
      <c r="J8" s="3"/>
      <c r="K8" s="6">
        <f t="shared" ref="K8:K39" si="2">J8/4</f>
        <v>0</v>
      </c>
      <c r="N8" s="48" t="str">
        <f t="shared" ref="N8:N39" si="3">IF(I8="","",(IF(I8=0%,0,IF(I8&lt;100%,1,IF(I8=100%,2,IF(I8&gt;100%,3,0))))))</f>
        <v/>
      </c>
      <c r="O8" s="49">
        <f t="shared" ref="O8:O39" si="4">IF(N8=2,IF(J8=0,1,0),IF(N8=3,IF(J8=0,2,0),0))</f>
        <v>0</v>
      </c>
      <c r="P8" s="49">
        <f t="shared" ref="P8:P39" si="5">IF(N8=2,IF(J8=1,1,0),IF(N8=3,IF(J8=1,2,0),0))</f>
        <v>0</v>
      </c>
      <c r="Q8" s="49">
        <f t="shared" ref="Q8:Q39" si="6">IF(N8=2,IF(J8=2,1,0),IF(N8=3,IF(J8=2,2,0),0))</f>
        <v>0</v>
      </c>
      <c r="R8" s="49">
        <f t="shared" ref="R8:R39" si="7">IF(N8=2,IF(J8=3,1,0),IF(N8=3,IF(J8=3,2,0),0))</f>
        <v>0</v>
      </c>
      <c r="S8" s="50">
        <f t="shared" ref="S8:S39" si="8">IF(N8=2,IF(J8=4,1,0),IF(N8=3,IF(J8=4,2,0),0))</f>
        <v>0</v>
      </c>
      <c r="V8" t="s">
        <v>34</v>
      </c>
    </row>
    <row r="9" spans="1:22" x14ac:dyDescent="0.2">
      <c r="A9" s="55">
        <v>2</v>
      </c>
      <c r="B9" s="5"/>
      <c r="C9" s="165" t="s">
        <v>404</v>
      </c>
      <c r="D9" s="129" t="s">
        <v>317</v>
      </c>
      <c r="E9" s="129" t="s">
        <v>528</v>
      </c>
      <c r="F9" s="3"/>
      <c r="G9" s="3"/>
      <c r="H9" s="75" t="str">
        <f t="shared" si="0"/>
        <v/>
      </c>
      <c r="I9" s="54" t="str">
        <f t="shared" si="1"/>
        <v/>
      </c>
      <c r="J9" s="3"/>
      <c r="K9" s="6">
        <f t="shared" si="2"/>
        <v>0</v>
      </c>
      <c r="N9" s="48" t="str">
        <f t="shared" si="3"/>
        <v/>
      </c>
      <c r="O9" s="49">
        <f t="shared" si="4"/>
        <v>0</v>
      </c>
      <c r="P9" s="49">
        <f t="shared" si="5"/>
        <v>0</v>
      </c>
      <c r="Q9" s="49">
        <f t="shared" si="6"/>
        <v>0</v>
      </c>
      <c r="R9" s="49">
        <f t="shared" si="7"/>
        <v>0</v>
      </c>
      <c r="S9" s="50">
        <f t="shared" si="8"/>
        <v>0</v>
      </c>
      <c r="V9" t="s">
        <v>36</v>
      </c>
    </row>
    <row r="10" spans="1:22" x14ac:dyDescent="0.2">
      <c r="A10" s="55">
        <v>3</v>
      </c>
      <c r="B10" s="5"/>
      <c r="C10" s="165" t="s">
        <v>223</v>
      </c>
      <c r="D10" s="129" t="s">
        <v>529</v>
      </c>
      <c r="E10" s="129" t="s">
        <v>530</v>
      </c>
      <c r="F10" s="3"/>
      <c r="G10" s="3"/>
      <c r="H10" s="75" t="str">
        <f t="shared" si="0"/>
        <v/>
      </c>
      <c r="I10" s="54" t="str">
        <f t="shared" si="1"/>
        <v/>
      </c>
      <c r="J10" s="3"/>
      <c r="K10" s="6">
        <f t="shared" si="2"/>
        <v>0</v>
      </c>
      <c r="N10" s="48" t="str">
        <f t="shared" si="3"/>
        <v/>
      </c>
      <c r="O10" s="49">
        <f t="shared" si="4"/>
        <v>0</v>
      </c>
      <c r="P10" s="49">
        <f t="shared" si="5"/>
        <v>0</v>
      </c>
      <c r="Q10" s="49">
        <f t="shared" si="6"/>
        <v>0</v>
      </c>
      <c r="R10" s="49">
        <f t="shared" si="7"/>
        <v>0</v>
      </c>
      <c r="S10" s="50">
        <f t="shared" si="8"/>
        <v>0</v>
      </c>
      <c r="V10" t="s">
        <v>37</v>
      </c>
    </row>
    <row r="11" spans="1:22" x14ac:dyDescent="0.2">
      <c r="A11" s="55">
        <v>4</v>
      </c>
      <c r="B11" s="5"/>
      <c r="C11" s="165" t="s">
        <v>109</v>
      </c>
      <c r="D11" s="129" t="s">
        <v>117</v>
      </c>
      <c r="E11" s="129" t="s">
        <v>531</v>
      </c>
      <c r="F11" s="3"/>
      <c r="G11" s="3"/>
      <c r="H11" s="75" t="str">
        <f t="shared" si="0"/>
        <v/>
      </c>
      <c r="I11" s="54" t="str">
        <f t="shared" si="1"/>
        <v/>
      </c>
      <c r="J11" s="3"/>
      <c r="K11" s="6">
        <f t="shared" si="2"/>
        <v>0</v>
      </c>
      <c r="N11" s="48" t="str">
        <f t="shared" si="3"/>
        <v/>
      </c>
      <c r="O11" s="49">
        <f t="shared" si="4"/>
        <v>0</v>
      </c>
      <c r="P11" s="49">
        <f t="shared" si="5"/>
        <v>0</v>
      </c>
      <c r="Q11" s="49">
        <f t="shared" si="6"/>
        <v>0</v>
      </c>
      <c r="R11" s="49">
        <f t="shared" si="7"/>
        <v>0</v>
      </c>
      <c r="S11" s="50">
        <f t="shared" si="8"/>
        <v>0</v>
      </c>
      <c r="V11" t="s">
        <v>38</v>
      </c>
    </row>
    <row r="12" spans="1:22" x14ac:dyDescent="0.2">
      <c r="A12" s="55">
        <v>5</v>
      </c>
      <c r="B12" s="5"/>
      <c r="C12" s="165" t="s">
        <v>109</v>
      </c>
      <c r="D12" s="129" t="s">
        <v>480</v>
      </c>
      <c r="E12" s="129" t="s">
        <v>532</v>
      </c>
      <c r="F12" s="3"/>
      <c r="G12" s="3"/>
      <c r="H12" s="75" t="str">
        <f t="shared" si="0"/>
        <v/>
      </c>
      <c r="I12" s="54" t="str">
        <f t="shared" si="1"/>
        <v/>
      </c>
      <c r="J12" s="3"/>
      <c r="K12" s="6">
        <f t="shared" si="2"/>
        <v>0</v>
      </c>
      <c r="N12" s="48" t="str">
        <f t="shared" si="3"/>
        <v/>
      </c>
      <c r="O12" s="49">
        <f t="shared" si="4"/>
        <v>0</v>
      </c>
      <c r="P12" s="49">
        <f t="shared" si="5"/>
        <v>0</v>
      </c>
      <c r="Q12" s="49">
        <f t="shared" si="6"/>
        <v>0</v>
      </c>
      <c r="R12" s="49">
        <f t="shared" si="7"/>
        <v>0</v>
      </c>
      <c r="S12" s="50">
        <f t="shared" si="8"/>
        <v>0</v>
      </c>
      <c r="V12" t="s">
        <v>39</v>
      </c>
    </row>
    <row r="13" spans="1:22" x14ac:dyDescent="0.2">
      <c r="A13" s="55">
        <v>6</v>
      </c>
      <c r="B13" s="5"/>
      <c r="C13" s="165" t="s">
        <v>222</v>
      </c>
      <c r="D13" s="129" t="s">
        <v>264</v>
      </c>
      <c r="E13" s="129" t="s">
        <v>533</v>
      </c>
      <c r="F13" s="3"/>
      <c r="G13" s="3"/>
      <c r="H13" s="75" t="str">
        <f t="shared" si="0"/>
        <v/>
      </c>
      <c r="I13" s="54" t="str">
        <f t="shared" si="1"/>
        <v/>
      </c>
      <c r="J13" s="3"/>
      <c r="K13" s="6">
        <f t="shared" si="2"/>
        <v>0</v>
      </c>
      <c r="N13" s="48" t="str">
        <f t="shared" si="3"/>
        <v/>
      </c>
      <c r="O13" s="49">
        <f t="shared" si="4"/>
        <v>0</v>
      </c>
      <c r="P13" s="49">
        <f t="shared" si="5"/>
        <v>0</v>
      </c>
      <c r="Q13" s="49">
        <f t="shared" si="6"/>
        <v>0</v>
      </c>
      <c r="R13" s="49">
        <f t="shared" si="7"/>
        <v>0</v>
      </c>
      <c r="S13" s="50">
        <f t="shared" si="8"/>
        <v>0</v>
      </c>
      <c r="V13" t="s">
        <v>40</v>
      </c>
    </row>
    <row r="14" spans="1:22" x14ac:dyDescent="0.2">
      <c r="A14" s="55">
        <v>7</v>
      </c>
      <c r="B14" s="5"/>
      <c r="C14" s="165" t="s">
        <v>87</v>
      </c>
      <c r="D14" s="138" t="s">
        <v>111</v>
      </c>
      <c r="E14" s="138" t="s">
        <v>534</v>
      </c>
      <c r="F14" s="3"/>
      <c r="G14" s="3"/>
      <c r="H14" s="75" t="str">
        <f t="shared" si="0"/>
        <v/>
      </c>
      <c r="I14" s="54" t="str">
        <f t="shared" si="1"/>
        <v/>
      </c>
      <c r="J14" s="3"/>
      <c r="K14" s="6">
        <f t="shared" si="2"/>
        <v>0</v>
      </c>
      <c r="N14" s="48" t="str">
        <f t="shared" si="3"/>
        <v/>
      </c>
      <c r="O14" s="49">
        <f t="shared" si="4"/>
        <v>0</v>
      </c>
      <c r="P14" s="49">
        <f t="shared" si="5"/>
        <v>0</v>
      </c>
      <c r="Q14" s="49">
        <f t="shared" si="6"/>
        <v>0</v>
      </c>
      <c r="R14" s="49">
        <f t="shared" si="7"/>
        <v>0</v>
      </c>
      <c r="S14" s="50">
        <f t="shared" si="8"/>
        <v>0</v>
      </c>
      <c r="V14" t="s">
        <v>41</v>
      </c>
    </row>
    <row r="15" spans="1:22" x14ac:dyDescent="0.2">
      <c r="A15" s="55">
        <v>8</v>
      </c>
      <c r="B15" s="5"/>
      <c r="C15" s="165" t="s">
        <v>308</v>
      </c>
      <c r="D15" s="129" t="s">
        <v>163</v>
      </c>
      <c r="E15" s="129" t="s">
        <v>535</v>
      </c>
      <c r="F15" s="3"/>
      <c r="G15" s="3"/>
      <c r="H15" s="75" t="str">
        <f t="shared" si="0"/>
        <v/>
      </c>
      <c r="I15" s="54" t="str">
        <f t="shared" si="1"/>
        <v/>
      </c>
      <c r="J15" s="3"/>
      <c r="K15" s="6">
        <f t="shared" si="2"/>
        <v>0</v>
      </c>
      <c r="N15" s="48" t="str">
        <f t="shared" si="3"/>
        <v/>
      </c>
      <c r="O15" s="49">
        <f t="shared" si="4"/>
        <v>0</v>
      </c>
      <c r="P15" s="49">
        <f t="shared" si="5"/>
        <v>0</v>
      </c>
      <c r="Q15" s="49">
        <f t="shared" si="6"/>
        <v>0</v>
      </c>
      <c r="R15" s="49">
        <f t="shared" si="7"/>
        <v>0</v>
      </c>
      <c r="S15" s="50">
        <f t="shared" si="8"/>
        <v>0</v>
      </c>
      <c r="V15" t="s">
        <v>35</v>
      </c>
    </row>
    <row r="16" spans="1:22" x14ac:dyDescent="0.2">
      <c r="A16" s="55">
        <v>9</v>
      </c>
      <c r="B16" s="5"/>
      <c r="C16" s="165" t="s">
        <v>106</v>
      </c>
      <c r="D16" s="129" t="s">
        <v>536</v>
      </c>
      <c r="E16" s="129" t="s">
        <v>537</v>
      </c>
      <c r="F16" s="3"/>
      <c r="G16" s="3"/>
      <c r="H16" s="75" t="str">
        <f t="shared" si="0"/>
        <v/>
      </c>
      <c r="I16" s="54" t="str">
        <f t="shared" si="1"/>
        <v/>
      </c>
      <c r="J16" s="3"/>
      <c r="K16" s="6">
        <f t="shared" si="2"/>
        <v>0</v>
      </c>
      <c r="N16" s="48" t="str">
        <f t="shared" si="3"/>
        <v/>
      </c>
      <c r="O16" s="49">
        <f t="shared" si="4"/>
        <v>0</v>
      </c>
      <c r="P16" s="49">
        <f t="shared" si="5"/>
        <v>0</v>
      </c>
      <c r="Q16" s="49">
        <f t="shared" si="6"/>
        <v>0</v>
      </c>
      <c r="R16" s="49">
        <f t="shared" si="7"/>
        <v>0</v>
      </c>
      <c r="S16" s="50">
        <f t="shared" si="8"/>
        <v>0</v>
      </c>
    </row>
    <row r="17" spans="1:19" x14ac:dyDescent="0.2">
      <c r="A17" s="55">
        <v>10</v>
      </c>
      <c r="B17" s="5"/>
      <c r="C17" s="160" t="s">
        <v>106</v>
      </c>
      <c r="D17" s="129" t="s">
        <v>170</v>
      </c>
      <c r="E17" s="129" t="s">
        <v>538</v>
      </c>
      <c r="F17" s="3"/>
      <c r="G17" s="3"/>
      <c r="H17" s="75" t="str">
        <f t="shared" si="0"/>
        <v/>
      </c>
      <c r="I17" s="54" t="str">
        <f t="shared" si="1"/>
        <v/>
      </c>
      <c r="J17" s="3"/>
      <c r="K17" s="6">
        <f t="shared" si="2"/>
        <v>0</v>
      </c>
      <c r="N17" s="48" t="str">
        <f t="shared" si="3"/>
        <v/>
      </c>
      <c r="O17" s="49">
        <f t="shared" si="4"/>
        <v>0</v>
      </c>
      <c r="P17" s="49">
        <f t="shared" si="5"/>
        <v>0</v>
      </c>
      <c r="Q17" s="49">
        <f t="shared" si="6"/>
        <v>0</v>
      </c>
      <c r="R17" s="49">
        <f t="shared" si="7"/>
        <v>0</v>
      </c>
      <c r="S17" s="50">
        <f t="shared" si="8"/>
        <v>0</v>
      </c>
    </row>
    <row r="18" spans="1:19" x14ac:dyDescent="0.2">
      <c r="A18" s="55">
        <v>11</v>
      </c>
      <c r="B18" s="5"/>
      <c r="C18" s="165" t="s">
        <v>539</v>
      </c>
      <c r="D18" s="129" t="s">
        <v>106</v>
      </c>
      <c r="E18" s="129" t="s">
        <v>540</v>
      </c>
      <c r="F18" s="3"/>
      <c r="G18" s="3"/>
      <c r="H18" s="75" t="str">
        <f t="shared" si="0"/>
        <v/>
      </c>
      <c r="I18" s="54" t="str">
        <f t="shared" si="1"/>
        <v/>
      </c>
      <c r="J18" s="3"/>
      <c r="K18" s="6">
        <f t="shared" si="2"/>
        <v>0</v>
      </c>
      <c r="N18" s="48" t="str">
        <f t="shared" si="3"/>
        <v/>
      </c>
      <c r="O18" s="49">
        <f t="shared" si="4"/>
        <v>0</v>
      </c>
      <c r="P18" s="49">
        <f t="shared" si="5"/>
        <v>0</v>
      </c>
      <c r="Q18" s="49">
        <f t="shared" si="6"/>
        <v>0</v>
      </c>
      <c r="R18" s="49">
        <f t="shared" si="7"/>
        <v>0</v>
      </c>
      <c r="S18" s="50">
        <f t="shared" si="8"/>
        <v>0</v>
      </c>
    </row>
    <row r="19" spans="1:19" x14ac:dyDescent="0.2">
      <c r="A19" s="55">
        <v>12</v>
      </c>
      <c r="B19" s="5"/>
      <c r="C19" s="165" t="s">
        <v>165</v>
      </c>
      <c r="D19" s="129" t="s">
        <v>541</v>
      </c>
      <c r="E19" s="129" t="s">
        <v>542</v>
      </c>
      <c r="F19" s="3"/>
      <c r="G19" s="3"/>
      <c r="H19" s="75" t="str">
        <f t="shared" si="0"/>
        <v/>
      </c>
      <c r="I19" s="54" t="str">
        <f t="shared" si="1"/>
        <v/>
      </c>
      <c r="J19" s="3"/>
      <c r="K19" s="6">
        <f t="shared" si="2"/>
        <v>0</v>
      </c>
      <c r="N19" s="48" t="str">
        <f t="shared" si="3"/>
        <v/>
      </c>
      <c r="O19" s="49">
        <f t="shared" si="4"/>
        <v>0</v>
      </c>
      <c r="P19" s="49">
        <f t="shared" si="5"/>
        <v>0</v>
      </c>
      <c r="Q19" s="49">
        <f t="shared" si="6"/>
        <v>0</v>
      </c>
      <c r="R19" s="49">
        <f t="shared" si="7"/>
        <v>0</v>
      </c>
      <c r="S19" s="50">
        <f t="shared" si="8"/>
        <v>0</v>
      </c>
    </row>
    <row r="20" spans="1:19" x14ac:dyDescent="0.2">
      <c r="A20" s="55">
        <v>13</v>
      </c>
      <c r="B20" s="5"/>
      <c r="C20" s="165" t="s">
        <v>215</v>
      </c>
      <c r="D20" s="129" t="s">
        <v>227</v>
      </c>
      <c r="E20" s="129" t="s">
        <v>543</v>
      </c>
      <c r="F20" s="3"/>
      <c r="G20" s="3"/>
      <c r="H20" s="75" t="str">
        <f t="shared" si="0"/>
        <v/>
      </c>
      <c r="I20" s="54" t="str">
        <f t="shared" si="1"/>
        <v/>
      </c>
      <c r="J20" s="3"/>
      <c r="K20" s="6">
        <f t="shared" si="2"/>
        <v>0</v>
      </c>
      <c r="N20" s="48" t="str">
        <f t="shared" si="3"/>
        <v/>
      </c>
      <c r="O20" s="49">
        <f t="shared" si="4"/>
        <v>0</v>
      </c>
      <c r="P20" s="49">
        <f t="shared" si="5"/>
        <v>0</v>
      </c>
      <c r="Q20" s="49">
        <f t="shared" si="6"/>
        <v>0</v>
      </c>
      <c r="R20" s="49">
        <f t="shared" si="7"/>
        <v>0</v>
      </c>
      <c r="S20" s="50">
        <f t="shared" si="8"/>
        <v>0</v>
      </c>
    </row>
    <row r="21" spans="1:19" x14ac:dyDescent="0.2">
      <c r="A21" s="55">
        <v>14</v>
      </c>
      <c r="B21" s="5"/>
      <c r="C21" s="165" t="s">
        <v>220</v>
      </c>
      <c r="D21" s="129" t="s">
        <v>479</v>
      </c>
      <c r="E21" s="129" t="s">
        <v>544</v>
      </c>
      <c r="F21" s="3"/>
      <c r="G21" s="3"/>
      <c r="H21" s="75" t="str">
        <f t="shared" si="0"/>
        <v/>
      </c>
      <c r="I21" s="54" t="str">
        <f t="shared" si="1"/>
        <v/>
      </c>
      <c r="J21" s="3"/>
      <c r="K21" s="6">
        <f t="shared" si="2"/>
        <v>0</v>
      </c>
      <c r="N21" s="48" t="str">
        <f t="shared" si="3"/>
        <v/>
      </c>
      <c r="O21" s="49">
        <f t="shared" si="4"/>
        <v>0</v>
      </c>
      <c r="P21" s="49">
        <f t="shared" si="5"/>
        <v>0</v>
      </c>
      <c r="Q21" s="49">
        <f t="shared" si="6"/>
        <v>0</v>
      </c>
      <c r="R21" s="49">
        <f t="shared" si="7"/>
        <v>0</v>
      </c>
      <c r="S21" s="50">
        <f t="shared" si="8"/>
        <v>0</v>
      </c>
    </row>
    <row r="22" spans="1:19" x14ac:dyDescent="0.2">
      <c r="A22" s="55">
        <v>15</v>
      </c>
      <c r="B22" s="5"/>
      <c r="C22" s="165" t="s">
        <v>175</v>
      </c>
      <c r="D22" s="129" t="s">
        <v>182</v>
      </c>
      <c r="E22" s="129" t="s">
        <v>545</v>
      </c>
      <c r="F22" s="3"/>
      <c r="G22" s="3"/>
      <c r="H22" s="75" t="str">
        <f t="shared" si="0"/>
        <v/>
      </c>
      <c r="I22" s="54" t="str">
        <f t="shared" si="1"/>
        <v/>
      </c>
      <c r="J22" s="3"/>
      <c r="K22" s="6">
        <f t="shared" si="2"/>
        <v>0</v>
      </c>
      <c r="N22" s="48" t="str">
        <f t="shared" si="3"/>
        <v/>
      </c>
      <c r="O22" s="49">
        <f t="shared" si="4"/>
        <v>0</v>
      </c>
      <c r="P22" s="49">
        <f t="shared" si="5"/>
        <v>0</v>
      </c>
      <c r="Q22" s="49">
        <f t="shared" si="6"/>
        <v>0</v>
      </c>
      <c r="R22" s="49">
        <f t="shared" si="7"/>
        <v>0</v>
      </c>
      <c r="S22" s="50">
        <f t="shared" si="8"/>
        <v>0</v>
      </c>
    </row>
    <row r="23" spans="1:19" x14ac:dyDescent="0.2">
      <c r="A23" s="55">
        <v>16</v>
      </c>
      <c r="B23" s="5"/>
      <c r="C23" s="165" t="s">
        <v>113</v>
      </c>
      <c r="D23" s="129" t="s">
        <v>546</v>
      </c>
      <c r="E23" s="129" t="s">
        <v>547</v>
      </c>
      <c r="F23" s="3"/>
      <c r="G23" s="3"/>
      <c r="H23" s="75" t="str">
        <f t="shared" si="0"/>
        <v/>
      </c>
      <c r="I23" s="54" t="str">
        <f t="shared" si="1"/>
        <v/>
      </c>
      <c r="J23" s="3"/>
      <c r="K23" s="6">
        <f t="shared" si="2"/>
        <v>0</v>
      </c>
      <c r="N23" s="48" t="str">
        <f t="shared" si="3"/>
        <v/>
      </c>
      <c r="O23" s="49">
        <f t="shared" si="4"/>
        <v>0</v>
      </c>
      <c r="P23" s="49">
        <f t="shared" si="5"/>
        <v>0</v>
      </c>
      <c r="Q23" s="49">
        <f t="shared" si="6"/>
        <v>0</v>
      </c>
      <c r="R23" s="49">
        <f t="shared" si="7"/>
        <v>0</v>
      </c>
      <c r="S23" s="50">
        <f t="shared" si="8"/>
        <v>0</v>
      </c>
    </row>
    <row r="24" spans="1:19" x14ac:dyDescent="0.2">
      <c r="A24" s="55">
        <v>17</v>
      </c>
      <c r="B24" s="5"/>
      <c r="C24" s="165" t="s">
        <v>221</v>
      </c>
      <c r="D24" s="129" t="s">
        <v>113</v>
      </c>
      <c r="E24" s="129" t="s">
        <v>548</v>
      </c>
      <c r="F24" s="3"/>
      <c r="G24" s="3"/>
      <c r="H24" s="75" t="str">
        <f t="shared" si="0"/>
        <v/>
      </c>
      <c r="I24" s="54" t="str">
        <f t="shared" si="1"/>
        <v/>
      </c>
      <c r="J24" s="3"/>
      <c r="K24" s="6">
        <f t="shared" si="2"/>
        <v>0</v>
      </c>
      <c r="N24" s="48" t="str">
        <f t="shared" si="3"/>
        <v/>
      </c>
      <c r="O24" s="49">
        <f t="shared" si="4"/>
        <v>0</v>
      </c>
      <c r="P24" s="49">
        <f t="shared" si="5"/>
        <v>0</v>
      </c>
      <c r="Q24" s="49">
        <f t="shared" si="6"/>
        <v>0</v>
      </c>
      <c r="R24" s="49">
        <f t="shared" si="7"/>
        <v>0</v>
      </c>
      <c r="S24" s="50">
        <f t="shared" si="8"/>
        <v>0</v>
      </c>
    </row>
    <row r="25" spans="1:19" x14ac:dyDescent="0.2">
      <c r="A25" s="55">
        <v>18</v>
      </c>
      <c r="B25" s="5"/>
      <c r="C25" s="165" t="s">
        <v>98</v>
      </c>
      <c r="D25" s="129" t="s">
        <v>549</v>
      </c>
      <c r="E25" s="129" t="s">
        <v>550</v>
      </c>
      <c r="F25" s="3"/>
      <c r="G25" s="3"/>
      <c r="H25" s="75" t="str">
        <f t="shared" si="0"/>
        <v/>
      </c>
      <c r="I25" s="54" t="str">
        <f t="shared" si="1"/>
        <v/>
      </c>
      <c r="J25" s="3"/>
      <c r="K25" s="6">
        <f t="shared" si="2"/>
        <v>0</v>
      </c>
      <c r="N25" s="48" t="str">
        <f t="shared" si="3"/>
        <v/>
      </c>
      <c r="O25" s="49">
        <f t="shared" si="4"/>
        <v>0</v>
      </c>
      <c r="P25" s="49">
        <f t="shared" si="5"/>
        <v>0</v>
      </c>
      <c r="Q25" s="49">
        <f t="shared" si="6"/>
        <v>0</v>
      </c>
      <c r="R25" s="49">
        <f t="shared" si="7"/>
        <v>0</v>
      </c>
      <c r="S25" s="50">
        <f t="shared" si="8"/>
        <v>0</v>
      </c>
    </row>
    <row r="26" spans="1:19" x14ac:dyDescent="0.2">
      <c r="A26" s="55">
        <v>19</v>
      </c>
      <c r="B26" s="5"/>
      <c r="C26" s="165" t="s">
        <v>98</v>
      </c>
      <c r="D26" s="129" t="s">
        <v>551</v>
      </c>
      <c r="E26" s="129" t="s">
        <v>552</v>
      </c>
      <c r="F26" s="3"/>
      <c r="G26" s="3"/>
      <c r="H26" s="75" t="str">
        <f t="shared" si="0"/>
        <v/>
      </c>
      <c r="I26" s="54" t="str">
        <f t="shared" si="1"/>
        <v/>
      </c>
      <c r="J26" s="3"/>
      <c r="K26" s="6">
        <f t="shared" si="2"/>
        <v>0</v>
      </c>
      <c r="N26" s="48" t="str">
        <f t="shared" si="3"/>
        <v/>
      </c>
      <c r="O26" s="49">
        <f t="shared" si="4"/>
        <v>0</v>
      </c>
      <c r="P26" s="49">
        <f t="shared" si="5"/>
        <v>0</v>
      </c>
      <c r="Q26" s="49">
        <f t="shared" si="6"/>
        <v>0</v>
      </c>
      <c r="R26" s="49">
        <f t="shared" si="7"/>
        <v>0</v>
      </c>
      <c r="S26" s="50">
        <f t="shared" si="8"/>
        <v>0</v>
      </c>
    </row>
    <row r="27" spans="1:19" x14ac:dyDescent="0.2">
      <c r="A27" s="55">
        <v>20</v>
      </c>
      <c r="B27" s="5"/>
      <c r="C27" s="165" t="s">
        <v>158</v>
      </c>
      <c r="D27" s="129" t="s">
        <v>553</v>
      </c>
      <c r="E27" s="129" t="s">
        <v>554</v>
      </c>
      <c r="F27" s="3"/>
      <c r="G27" s="3"/>
      <c r="H27" s="75" t="str">
        <f t="shared" si="0"/>
        <v/>
      </c>
      <c r="I27" s="54" t="str">
        <f t="shared" si="1"/>
        <v/>
      </c>
      <c r="J27" s="3"/>
      <c r="K27" s="6">
        <f t="shared" si="2"/>
        <v>0</v>
      </c>
      <c r="N27" s="48" t="str">
        <f t="shared" si="3"/>
        <v/>
      </c>
      <c r="O27" s="49">
        <f t="shared" si="4"/>
        <v>0</v>
      </c>
      <c r="P27" s="49">
        <f t="shared" si="5"/>
        <v>0</v>
      </c>
      <c r="Q27" s="49">
        <f t="shared" si="6"/>
        <v>0</v>
      </c>
      <c r="R27" s="49">
        <f t="shared" si="7"/>
        <v>0</v>
      </c>
      <c r="S27" s="50">
        <f t="shared" si="8"/>
        <v>0</v>
      </c>
    </row>
    <row r="28" spans="1:19" x14ac:dyDescent="0.2">
      <c r="A28" s="55">
        <v>21</v>
      </c>
      <c r="B28" s="5"/>
      <c r="C28" s="166" t="s">
        <v>219</v>
      </c>
      <c r="D28" s="129" t="s">
        <v>233</v>
      </c>
      <c r="E28" s="129" t="s">
        <v>555</v>
      </c>
      <c r="F28" s="3"/>
      <c r="G28" s="3"/>
      <c r="H28" s="75" t="str">
        <f t="shared" si="0"/>
        <v/>
      </c>
      <c r="I28" s="54" t="str">
        <f t="shared" si="1"/>
        <v/>
      </c>
      <c r="J28" s="3"/>
      <c r="K28" s="6">
        <f t="shared" si="2"/>
        <v>0</v>
      </c>
      <c r="N28" s="48" t="str">
        <f t="shared" si="3"/>
        <v/>
      </c>
      <c r="O28" s="49">
        <f t="shared" si="4"/>
        <v>0</v>
      </c>
      <c r="P28" s="49">
        <f t="shared" si="5"/>
        <v>0</v>
      </c>
      <c r="Q28" s="49">
        <f t="shared" si="6"/>
        <v>0</v>
      </c>
      <c r="R28" s="49">
        <f t="shared" si="7"/>
        <v>0</v>
      </c>
      <c r="S28" s="50">
        <f t="shared" si="8"/>
        <v>0</v>
      </c>
    </row>
    <row r="29" spans="1:19" x14ac:dyDescent="0.2">
      <c r="A29" s="55">
        <v>22</v>
      </c>
      <c r="B29" s="5"/>
      <c r="C29" s="169" t="s">
        <v>108</v>
      </c>
      <c r="D29" s="129" t="s">
        <v>164</v>
      </c>
      <c r="E29" s="129" t="s">
        <v>556</v>
      </c>
      <c r="F29" s="3"/>
      <c r="G29" s="3"/>
      <c r="H29" s="75" t="str">
        <f t="shared" si="0"/>
        <v/>
      </c>
      <c r="I29" s="54" t="str">
        <f t="shared" si="1"/>
        <v/>
      </c>
      <c r="J29" s="3"/>
      <c r="K29" s="6">
        <f t="shared" si="2"/>
        <v>0</v>
      </c>
      <c r="N29" s="48" t="str">
        <f t="shared" si="3"/>
        <v/>
      </c>
      <c r="O29" s="49">
        <f t="shared" si="4"/>
        <v>0</v>
      </c>
      <c r="P29" s="49">
        <f t="shared" si="5"/>
        <v>0</v>
      </c>
      <c r="Q29" s="49">
        <f t="shared" si="6"/>
        <v>0</v>
      </c>
      <c r="R29" s="49">
        <f t="shared" si="7"/>
        <v>0</v>
      </c>
      <c r="S29" s="50">
        <f t="shared" si="8"/>
        <v>0</v>
      </c>
    </row>
    <row r="30" spans="1:19" x14ac:dyDescent="0.2">
      <c r="A30" s="55">
        <v>23</v>
      </c>
      <c r="B30" s="5"/>
      <c r="C30" s="165" t="s">
        <v>541</v>
      </c>
      <c r="D30" s="129" t="s">
        <v>445</v>
      </c>
      <c r="E30" s="129" t="s">
        <v>557</v>
      </c>
      <c r="F30" s="3"/>
      <c r="G30" s="3"/>
      <c r="H30" s="75" t="str">
        <f t="shared" si="0"/>
        <v/>
      </c>
      <c r="I30" s="54" t="str">
        <f t="shared" si="1"/>
        <v/>
      </c>
      <c r="J30" s="3"/>
      <c r="K30" s="6">
        <f t="shared" si="2"/>
        <v>0</v>
      </c>
      <c r="N30" s="48" t="str">
        <f t="shared" si="3"/>
        <v/>
      </c>
      <c r="O30" s="49">
        <f t="shared" si="4"/>
        <v>0</v>
      </c>
      <c r="P30" s="49">
        <f t="shared" si="5"/>
        <v>0</v>
      </c>
      <c r="Q30" s="49">
        <f t="shared" si="6"/>
        <v>0</v>
      </c>
      <c r="R30" s="49">
        <f t="shared" si="7"/>
        <v>0</v>
      </c>
      <c r="S30" s="50">
        <f t="shared" si="8"/>
        <v>0</v>
      </c>
    </row>
    <row r="31" spans="1:19" x14ac:dyDescent="0.2">
      <c r="A31" s="55">
        <v>24</v>
      </c>
      <c r="B31" s="5"/>
      <c r="C31" s="165" t="s">
        <v>558</v>
      </c>
      <c r="D31" s="129" t="s">
        <v>81</v>
      </c>
      <c r="E31" s="129" t="s">
        <v>559</v>
      </c>
      <c r="F31" s="3"/>
      <c r="G31" s="3"/>
      <c r="H31" s="75" t="str">
        <f t="shared" si="0"/>
        <v/>
      </c>
      <c r="I31" s="54" t="str">
        <f t="shared" si="1"/>
        <v/>
      </c>
      <c r="J31" s="3"/>
      <c r="K31" s="6">
        <f t="shared" si="2"/>
        <v>0</v>
      </c>
      <c r="N31" s="48" t="str">
        <f t="shared" si="3"/>
        <v/>
      </c>
      <c r="O31" s="49">
        <f t="shared" si="4"/>
        <v>0</v>
      </c>
      <c r="P31" s="49">
        <f t="shared" si="5"/>
        <v>0</v>
      </c>
      <c r="Q31" s="49">
        <f t="shared" si="6"/>
        <v>0</v>
      </c>
      <c r="R31" s="49">
        <f t="shared" si="7"/>
        <v>0</v>
      </c>
      <c r="S31" s="50">
        <f t="shared" si="8"/>
        <v>0</v>
      </c>
    </row>
    <row r="32" spans="1:19" x14ac:dyDescent="0.2">
      <c r="A32" s="55">
        <v>25</v>
      </c>
      <c r="B32" s="5"/>
      <c r="C32" s="165" t="s">
        <v>368</v>
      </c>
      <c r="D32" s="129" t="s">
        <v>560</v>
      </c>
      <c r="E32" s="129" t="s">
        <v>561</v>
      </c>
      <c r="F32" s="3"/>
      <c r="G32" s="3"/>
      <c r="H32" s="75" t="str">
        <f t="shared" si="0"/>
        <v/>
      </c>
      <c r="I32" s="54" t="str">
        <f t="shared" si="1"/>
        <v/>
      </c>
      <c r="J32" s="3"/>
      <c r="K32" s="6">
        <f t="shared" si="2"/>
        <v>0</v>
      </c>
      <c r="N32" s="48" t="str">
        <f t="shared" si="3"/>
        <v/>
      </c>
      <c r="O32" s="49">
        <f t="shared" si="4"/>
        <v>0</v>
      </c>
      <c r="P32" s="49">
        <f t="shared" si="5"/>
        <v>0</v>
      </c>
      <c r="Q32" s="49">
        <f t="shared" si="6"/>
        <v>0</v>
      </c>
      <c r="R32" s="49">
        <f t="shared" si="7"/>
        <v>0</v>
      </c>
      <c r="S32" s="50">
        <f t="shared" si="8"/>
        <v>0</v>
      </c>
    </row>
    <row r="33" spans="1:19" x14ac:dyDescent="0.2">
      <c r="A33" s="55">
        <v>26</v>
      </c>
      <c r="B33" s="5"/>
      <c r="C33" s="138"/>
      <c r="D33" s="138"/>
      <c r="E33" s="129"/>
      <c r="F33" s="3"/>
      <c r="G33" s="3"/>
      <c r="H33" s="75" t="str">
        <f t="shared" si="0"/>
        <v/>
      </c>
      <c r="I33" s="54" t="str">
        <f t="shared" si="1"/>
        <v/>
      </c>
      <c r="J33" s="3"/>
      <c r="K33" s="6">
        <f t="shared" si="2"/>
        <v>0</v>
      </c>
      <c r="N33" s="48" t="str">
        <f t="shared" si="3"/>
        <v/>
      </c>
      <c r="O33" s="49">
        <f t="shared" si="4"/>
        <v>0</v>
      </c>
      <c r="P33" s="49">
        <f t="shared" si="5"/>
        <v>0</v>
      </c>
      <c r="Q33" s="49">
        <f t="shared" si="6"/>
        <v>0</v>
      </c>
      <c r="R33" s="49">
        <f t="shared" si="7"/>
        <v>0</v>
      </c>
      <c r="S33" s="50">
        <f t="shared" si="8"/>
        <v>0</v>
      </c>
    </row>
    <row r="34" spans="1:19" x14ac:dyDescent="0.2">
      <c r="A34" s="55">
        <v>27</v>
      </c>
      <c r="B34" s="5"/>
      <c r="C34" s="123"/>
      <c r="D34" s="123"/>
      <c r="E34" s="123"/>
      <c r="F34" s="3"/>
      <c r="G34" s="3"/>
      <c r="H34" s="75" t="str">
        <f t="shared" si="0"/>
        <v/>
      </c>
      <c r="I34" s="54" t="str">
        <f t="shared" si="1"/>
        <v/>
      </c>
      <c r="J34" s="3"/>
      <c r="K34" s="6">
        <f t="shared" si="2"/>
        <v>0</v>
      </c>
      <c r="N34" s="48" t="str">
        <f t="shared" si="3"/>
        <v/>
      </c>
      <c r="O34" s="49">
        <f t="shared" si="4"/>
        <v>0</v>
      </c>
      <c r="P34" s="49">
        <f t="shared" si="5"/>
        <v>0</v>
      </c>
      <c r="Q34" s="49">
        <f t="shared" si="6"/>
        <v>0</v>
      </c>
      <c r="R34" s="49">
        <f t="shared" si="7"/>
        <v>0</v>
      </c>
      <c r="S34" s="50">
        <f t="shared" si="8"/>
        <v>0</v>
      </c>
    </row>
    <row r="35" spans="1:19" x14ac:dyDescent="0.2">
      <c r="A35" s="55">
        <v>28</v>
      </c>
      <c r="B35" s="5"/>
      <c r="C35" s="123"/>
      <c r="D35" s="123"/>
      <c r="E35" s="123"/>
      <c r="F35" s="3"/>
      <c r="G35" s="3"/>
      <c r="H35" s="75" t="str">
        <f t="shared" si="0"/>
        <v/>
      </c>
      <c r="I35" s="54" t="str">
        <f t="shared" si="1"/>
        <v/>
      </c>
      <c r="J35" s="3"/>
      <c r="K35" s="6">
        <f t="shared" si="2"/>
        <v>0</v>
      </c>
      <c r="N35" s="48" t="str">
        <f t="shared" si="3"/>
        <v/>
      </c>
      <c r="O35" s="49">
        <f t="shared" si="4"/>
        <v>0</v>
      </c>
      <c r="P35" s="49">
        <f t="shared" si="5"/>
        <v>0</v>
      </c>
      <c r="Q35" s="49">
        <f t="shared" si="6"/>
        <v>0</v>
      </c>
      <c r="R35" s="49">
        <f t="shared" si="7"/>
        <v>0</v>
      </c>
      <c r="S35" s="50">
        <f t="shared" si="8"/>
        <v>0</v>
      </c>
    </row>
    <row r="36" spans="1:19" x14ac:dyDescent="0.2">
      <c r="A36" s="55">
        <v>29</v>
      </c>
      <c r="B36" s="5"/>
      <c r="C36" s="123"/>
      <c r="D36" s="123"/>
      <c r="E36" s="123"/>
      <c r="F36" s="3"/>
      <c r="G36" s="3"/>
      <c r="H36" s="75" t="str">
        <f t="shared" si="0"/>
        <v/>
      </c>
      <c r="I36" s="54" t="str">
        <f t="shared" si="1"/>
        <v/>
      </c>
      <c r="J36" s="3"/>
      <c r="K36" s="6">
        <f t="shared" si="2"/>
        <v>0</v>
      </c>
      <c r="N36" s="48" t="str">
        <f t="shared" si="3"/>
        <v/>
      </c>
      <c r="O36" s="49">
        <f t="shared" si="4"/>
        <v>0</v>
      </c>
      <c r="P36" s="49">
        <f t="shared" si="5"/>
        <v>0</v>
      </c>
      <c r="Q36" s="49">
        <f t="shared" si="6"/>
        <v>0</v>
      </c>
      <c r="R36" s="49">
        <f t="shared" si="7"/>
        <v>0</v>
      </c>
      <c r="S36" s="50">
        <f t="shared" si="8"/>
        <v>0</v>
      </c>
    </row>
    <row r="37" spans="1:19" x14ac:dyDescent="0.2">
      <c r="A37" s="55">
        <v>30</v>
      </c>
      <c r="B37" s="5"/>
      <c r="C37" s="123"/>
      <c r="D37" s="123"/>
      <c r="E37" s="123"/>
      <c r="F37" s="3"/>
      <c r="G37" s="3"/>
      <c r="H37" s="75" t="str">
        <f t="shared" si="0"/>
        <v/>
      </c>
      <c r="I37" s="54" t="str">
        <f t="shared" si="1"/>
        <v/>
      </c>
      <c r="J37" s="3"/>
      <c r="K37" s="6">
        <f t="shared" si="2"/>
        <v>0</v>
      </c>
      <c r="N37" s="48" t="str">
        <f t="shared" si="3"/>
        <v/>
      </c>
      <c r="O37" s="49">
        <f t="shared" si="4"/>
        <v>0</v>
      </c>
      <c r="P37" s="49">
        <f t="shared" si="5"/>
        <v>0</v>
      </c>
      <c r="Q37" s="49">
        <f t="shared" si="6"/>
        <v>0</v>
      </c>
      <c r="R37" s="49">
        <f t="shared" si="7"/>
        <v>0</v>
      </c>
      <c r="S37" s="50">
        <f t="shared" si="8"/>
        <v>0</v>
      </c>
    </row>
    <row r="38" spans="1:19" x14ac:dyDescent="0.2">
      <c r="A38" s="55">
        <v>31</v>
      </c>
      <c r="B38" s="5"/>
      <c r="C38" s="3"/>
      <c r="D38" s="3"/>
      <c r="E38" s="3"/>
      <c r="F38" s="3"/>
      <c r="G38" s="3"/>
      <c r="H38" s="75" t="str">
        <f t="shared" si="0"/>
        <v/>
      </c>
      <c r="I38" s="54" t="str">
        <f t="shared" si="1"/>
        <v/>
      </c>
      <c r="J38" s="3"/>
      <c r="K38" s="6">
        <f t="shared" si="2"/>
        <v>0</v>
      </c>
      <c r="N38" s="48" t="str">
        <f t="shared" si="3"/>
        <v/>
      </c>
      <c r="O38" s="49">
        <f t="shared" si="4"/>
        <v>0</v>
      </c>
      <c r="P38" s="49">
        <f t="shared" si="5"/>
        <v>0</v>
      </c>
      <c r="Q38" s="49">
        <f t="shared" si="6"/>
        <v>0</v>
      </c>
      <c r="R38" s="49">
        <f t="shared" si="7"/>
        <v>0</v>
      </c>
      <c r="S38" s="50">
        <f t="shared" si="8"/>
        <v>0</v>
      </c>
    </row>
    <row r="39" spans="1:19" ht="13.5" thickBot="1" x14ac:dyDescent="0.25">
      <c r="A39" s="55">
        <v>32</v>
      </c>
      <c r="B39" s="7"/>
      <c r="C39" s="8"/>
      <c r="D39" s="8"/>
      <c r="E39" s="8"/>
      <c r="F39" s="8"/>
      <c r="G39" s="8"/>
      <c r="H39" s="76" t="str">
        <f t="shared" si="0"/>
        <v/>
      </c>
      <c r="I39" s="58" t="str">
        <f t="shared" si="1"/>
        <v/>
      </c>
      <c r="J39" s="8"/>
      <c r="K39" s="9">
        <f t="shared" si="2"/>
        <v>0</v>
      </c>
      <c r="N39" s="51" t="str">
        <f t="shared" si="3"/>
        <v/>
      </c>
      <c r="O39" s="52">
        <f t="shared" si="4"/>
        <v>0</v>
      </c>
      <c r="P39" s="52">
        <f t="shared" si="5"/>
        <v>0</v>
      </c>
      <c r="Q39" s="52">
        <f t="shared" si="6"/>
        <v>0</v>
      </c>
      <c r="R39" s="52">
        <f t="shared" si="7"/>
        <v>0</v>
      </c>
      <c r="S39" s="53">
        <f t="shared" si="8"/>
        <v>0</v>
      </c>
    </row>
    <row r="40" spans="1:19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19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19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19" x14ac:dyDescent="0.2">
      <c r="A43" s="2"/>
      <c r="B43" s="2"/>
      <c r="C43" s="24"/>
      <c r="D43" s="25"/>
      <c r="E43" s="26" t="s">
        <v>20</v>
      </c>
      <c r="F43" s="25"/>
      <c r="G43" s="27"/>
      <c r="H43" s="27"/>
      <c r="I43" s="28"/>
    </row>
    <row r="44" spans="1:19" x14ac:dyDescent="0.2">
      <c r="A44" s="2"/>
      <c r="B44" s="2"/>
      <c r="C44" s="29"/>
      <c r="D44" s="18"/>
      <c r="E44" s="18"/>
      <c r="F44" s="18"/>
      <c r="G44" s="19"/>
      <c r="H44" s="19"/>
      <c r="I44" s="30"/>
    </row>
    <row r="45" spans="1:19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30"/>
    </row>
    <row r="46" spans="1:19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30"/>
    </row>
    <row r="47" spans="1:19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30"/>
    </row>
    <row r="48" spans="1:19" x14ac:dyDescent="0.2">
      <c r="A48" s="2"/>
      <c r="B48" s="2"/>
      <c r="C48" s="32"/>
      <c r="D48" s="21"/>
      <c r="E48" s="20"/>
      <c r="F48" s="20"/>
      <c r="G48" s="20"/>
      <c r="H48" s="20"/>
      <c r="I48" s="30"/>
    </row>
    <row r="49" spans="1:10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38"/>
      <c r="J49" s="1"/>
    </row>
    <row r="50" spans="1:10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33"/>
    </row>
    <row r="51" spans="1:10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33"/>
    </row>
    <row r="52" spans="1:10" x14ac:dyDescent="0.2">
      <c r="A52" s="2"/>
      <c r="B52" s="2"/>
      <c r="C52" s="31" t="s">
        <v>24</v>
      </c>
      <c r="D52" s="20"/>
      <c r="E52" s="16">
        <v>0</v>
      </c>
      <c r="F52" s="16">
        <v>0.25</v>
      </c>
      <c r="G52" s="17">
        <v>0.5</v>
      </c>
      <c r="H52" s="16">
        <v>0.75</v>
      </c>
      <c r="I52" s="36">
        <v>1</v>
      </c>
      <c r="J52" s="2"/>
    </row>
    <row r="53" spans="1:10" x14ac:dyDescent="0.2">
      <c r="B53" s="44"/>
      <c r="C53" s="5">
        <f>COUNTIF(I8:I39,"=100%")</f>
        <v>0</v>
      </c>
      <c r="D53" s="20"/>
      <c r="E53" s="3">
        <f>COUNTIF(O8:O39,1)</f>
        <v>0</v>
      </c>
      <c r="F53" s="3">
        <f>COUNTIF(P8:P39,1)</f>
        <v>0</v>
      </c>
      <c r="G53" s="3">
        <f>COUNTIF(Q8:Q39,1)</f>
        <v>0</v>
      </c>
      <c r="H53" s="3">
        <f>COUNTIF(R8:R39,1)</f>
        <v>0</v>
      </c>
      <c r="I53" s="37">
        <f>COUNTIF(S8:S39,1)</f>
        <v>0</v>
      </c>
    </row>
    <row r="54" spans="1:10" x14ac:dyDescent="0.2">
      <c r="C54" s="32"/>
      <c r="D54" s="20"/>
      <c r="E54" s="22" t="s">
        <v>27</v>
      </c>
      <c r="F54" s="13"/>
      <c r="G54" s="21"/>
      <c r="H54" s="23"/>
      <c r="I54" s="38"/>
    </row>
    <row r="55" spans="1:10" x14ac:dyDescent="0.2">
      <c r="C55" s="31" t="s">
        <v>23</v>
      </c>
      <c r="D55" s="20"/>
      <c r="E55" s="16">
        <v>0</v>
      </c>
      <c r="F55" s="16">
        <v>0.25</v>
      </c>
      <c r="G55" s="17">
        <v>0.5</v>
      </c>
      <c r="H55" s="16">
        <v>0.75</v>
      </c>
      <c r="I55" s="36">
        <v>1</v>
      </c>
    </row>
    <row r="56" spans="1:10" x14ac:dyDescent="0.2">
      <c r="C56" s="5">
        <f>COUNTIF(I8:I39,"&gt;100%")</f>
        <v>0</v>
      </c>
      <c r="D56" s="20"/>
      <c r="E56" s="3">
        <f>COUNTIF(O8:O39,2)</f>
        <v>0</v>
      </c>
      <c r="F56" s="3">
        <f>COUNTIF(P8:P39,2)</f>
        <v>0</v>
      </c>
      <c r="G56" s="3">
        <f>COUNTIF(Q8:Q39,2)</f>
        <v>0</v>
      </c>
      <c r="H56" s="3">
        <f>COUNTIF(R8:R39,2)</f>
        <v>0</v>
      </c>
      <c r="I56" s="37">
        <f>COUNTIF(S8:S39,2)</f>
        <v>0</v>
      </c>
    </row>
    <row r="57" spans="1:10" x14ac:dyDescent="0.2">
      <c r="C57" s="39"/>
      <c r="D57" s="23"/>
      <c r="E57" s="23"/>
      <c r="F57" s="23"/>
      <c r="G57" s="20"/>
      <c r="H57" s="20"/>
      <c r="I57" s="33"/>
    </row>
    <row r="58" spans="1:10" ht="13.5" thickBot="1" x14ac:dyDescent="0.25">
      <c r="C58" s="40"/>
      <c r="D58" s="41"/>
      <c r="E58" s="41"/>
      <c r="F58" s="41"/>
      <c r="G58" s="42"/>
      <c r="H58" s="42"/>
      <c r="I58" s="43"/>
    </row>
    <row r="59" spans="1:10" x14ac:dyDescent="0.2">
      <c r="C59" s="12"/>
      <c r="D59" s="12"/>
      <c r="E59" s="12"/>
      <c r="F59" s="12"/>
    </row>
    <row r="60" spans="1:10" x14ac:dyDescent="0.2">
      <c r="C60" s="12"/>
      <c r="D60" s="12"/>
      <c r="E60" s="12"/>
      <c r="F60" s="12"/>
    </row>
    <row r="61" spans="1:10" x14ac:dyDescent="0.2">
      <c r="C61" s="12"/>
      <c r="D61" s="12"/>
      <c r="E61" s="12"/>
      <c r="F61" s="12"/>
    </row>
    <row r="62" spans="1:10" x14ac:dyDescent="0.2">
      <c r="C62" s="12"/>
      <c r="D62" s="12"/>
      <c r="E62" s="12"/>
      <c r="F62" s="12"/>
    </row>
    <row r="63" spans="1:10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F4" name="Rango4"/>
    <protectedRange sqref="J8:J39" name="Rango2"/>
    <protectedRange sqref="B8:G39" name="Rango1"/>
    <protectedRange sqref="C4" name="Rango3"/>
  </protectedRanges>
  <autoFilter ref="B7:K7"/>
  <phoneticPr fontId="2" type="noConversion"/>
  <conditionalFormatting sqref="C47">
    <cfRule type="expression" dxfId="14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8:J39">
      <formula1>5</formula1>
    </dataValidation>
    <dataValidation type="whole" operator="lessThan" allowBlank="1" showInputMessage="1" errorTitle="ERROR" error="RECUERDA: El tiempo de lectura máximo es de 60 segundos. Puede ser menos, pero no más." sqref="G8:G39">
      <formula1>86400</formula1>
    </dataValidation>
  </dataValidations>
  <pageMargins left="0.75" right="0.75" top="1" bottom="1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X63"/>
  <sheetViews>
    <sheetView showGridLines="0" topLeftCell="A2" zoomScaleNormal="100" zoomScaleSheetLayoutView="100" workbookViewId="0">
      <pane ySplit="6" topLeftCell="A8" activePane="bottomLeft" state="frozen"/>
      <selection activeCell="A2" sqref="A2"/>
      <selection pane="bottomLeft" activeCell="C8" sqref="C8:F33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21" width="5.42578125" hidden="1" customWidth="1"/>
    <col min="22" max="24" width="11.42578125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484</v>
      </c>
      <c r="G4" s="83"/>
      <c r="H4" s="83"/>
      <c r="I4" s="84"/>
      <c r="J4" s="78" t="s">
        <v>49</v>
      </c>
      <c r="K4" s="79" t="s">
        <v>15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7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42</v>
      </c>
      <c r="O6" s="57"/>
      <c r="P6" s="57"/>
      <c r="Q6" s="57"/>
      <c r="R6" s="57"/>
      <c r="S6" s="57"/>
    </row>
    <row r="7" spans="1:22" ht="35.25" customHeight="1" x14ac:dyDescent="0.2">
      <c r="A7" s="68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 t="s">
        <v>43</v>
      </c>
      <c r="Q7" s="46" t="s">
        <v>44</v>
      </c>
      <c r="R7" s="46" t="s">
        <v>45</v>
      </c>
      <c r="S7" s="46" t="s">
        <v>46</v>
      </c>
      <c r="T7" s="46" t="s">
        <v>47</v>
      </c>
      <c r="U7" s="46">
        <v>1</v>
      </c>
    </row>
    <row r="8" spans="1:22" x14ac:dyDescent="0.2">
      <c r="A8" s="12">
        <v>1</v>
      </c>
      <c r="B8" s="5"/>
      <c r="C8" s="160" t="s">
        <v>81</v>
      </c>
      <c r="D8" s="123" t="s">
        <v>102</v>
      </c>
      <c r="E8" s="138" t="s">
        <v>121</v>
      </c>
      <c r="F8" s="170"/>
      <c r="G8" s="170"/>
      <c r="H8" s="75" t="str">
        <f t="shared" ref="H8:H39" si="0">IF(G8=0,"",(F8*60)/G8)</f>
        <v/>
      </c>
      <c r="I8" s="54" t="str">
        <f>IF(H8="","",H8/90)</f>
        <v/>
      </c>
      <c r="J8" s="170"/>
      <c r="K8" s="6">
        <f>J8/6</f>
        <v>0</v>
      </c>
      <c r="N8" s="48" t="str">
        <f t="shared" ref="N8:N39" si="1">IF(I8="","",(IF(I8=0%,0,IF(I8&lt;100%,1,IF(I8=100%,2,IF(I8&gt;100%,3,0))))))</f>
        <v/>
      </c>
      <c r="O8" s="49">
        <f t="shared" ref="O8:O39" si="2">IF(N8=2,IF(J8=0,1,0),IF(N8=3,IF(J8=0,2,0),0))</f>
        <v>0</v>
      </c>
      <c r="P8" s="49">
        <f t="shared" ref="P8:P39" si="3">IF(N8=2,IF(J8=1,1,0),IF(N8=3,IF(J8=1,2,0),0))</f>
        <v>0</v>
      </c>
      <c r="Q8" s="49">
        <f t="shared" ref="Q8:Q39" si="4">IF(N8=2,IF(J8=2,1,0),IF(N8=3,IF(J8=2,2,0),0))</f>
        <v>0</v>
      </c>
      <c r="R8" s="49">
        <f t="shared" ref="R8:R39" si="5">IF(N8=2,IF(J8=3,1,0),IF(N8=3,IF(J8=3,2,0),0))</f>
        <v>0</v>
      </c>
      <c r="S8" s="50">
        <f t="shared" ref="S8:S39" si="6">IF(N8=2,IF(J8=4,1,0),IF(N8=3,IF(J8=4,2,0),0))</f>
        <v>0</v>
      </c>
      <c r="T8" s="50">
        <f>IF(N8=2,IF(J8=5,1,0),IF(N8=3,IF(J8=5,2,0),0))</f>
        <v>0</v>
      </c>
      <c r="U8" s="50">
        <f>IF(N8=2,IF(J8=6,1,0),IF(N8=3,IF(J8=6,2,0),0))</f>
        <v>0</v>
      </c>
      <c r="V8" t="s">
        <v>34</v>
      </c>
    </row>
    <row r="9" spans="1:22" x14ac:dyDescent="0.2">
      <c r="A9" s="12">
        <v>2</v>
      </c>
      <c r="B9" s="5"/>
      <c r="C9" s="160" t="s">
        <v>81</v>
      </c>
      <c r="D9" s="123" t="s">
        <v>103</v>
      </c>
      <c r="E9" s="138" t="s">
        <v>122</v>
      </c>
      <c r="F9" s="170"/>
      <c r="G9" s="170"/>
      <c r="H9" s="75" t="str">
        <f t="shared" si="0"/>
        <v/>
      </c>
      <c r="I9" s="54" t="str">
        <f t="shared" ref="I9:I39" si="7">IF(H9="","",H9/90)</f>
        <v/>
      </c>
      <c r="J9" s="170"/>
      <c r="K9" s="6">
        <f t="shared" ref="K9:K39" si="8">J9/6</f>
        <v>0</v>
      </c>
      <c r="N9" s="48" t="str">
        <f t="shared" si="1"/>
        <v/>
      </c>
      <c r="O9" s="49">
        <f t="shared" si="2"/>
        <v>0</v>
      </c>
      <c r="P9" s="49">
        <f t="shared" si="3"/>
        <v>0</v>
      </c>
      <c r="Q9" s="49">
        <f t="shared" si="4"/>
        <v>0</v>
      </c>
      <c r="R9" s="49">
        <f t="shared" si="5"/>
        <v>0</v>
      </c>
      <c r="S9" s="50">
        <f t="shared" si="6"/>
        <v>0</v>
      </c>
      <c r="T9" s="50">
        <f t="shared" ref="T9:T39" si="9">IF(N9=2,IF(J9=5,1,0),IF(N9=3,IF(J9=5,2,0),0))</f>
        <v>0</v>
      </c>
      <c r="U9" s="50">
        <f t="shared" ref="U9:U39" si="10">IF(N9=2,IF(J9=6,1,0),IF(N9=3,IF(J9=6,2,0),0))</f>
        <v>0</v>
      </c>
      <c r="V9" t="s">
        <v>36</v>
      </c>
    </row>
    <row r="10" spans="1:22" x14ac:dyDescent="0.2">
      <c r="A10" s="12">
        <v>3</v>
      </c>
      <c r="B10" s="5"/>
      <c r="C10" s="160" t="s">
        <v>82</v>
      </c>
      <c r="D10" s="123" t="s">
        <v>104</v>
      </c>
      <c r="E10" s="123" t="s">
        <v>123</v>
      </c>
      <c r="F10" s="170"/>
      <c r="G10" s="170"/>
      <c r="H10" s="75" t="str">
        <f t="shared" si="0"/>
        <v/>
      </c>
      <c r="I10" s="54" t="str">
        <f t="shared" si="7"/>
        <v/>
      </c>
      <c r="J10" s="170"/>
      <c r="K10" s="6">
        <f t="shared" si="8"/>
        <v>0</v>
      </c>
      <c r="N10" s="48" t="str">
        <f t="shared" si="1"/>
        <v/>
      </c>
      <c r="O10" s="49">
        <f t="shared" si="2"/>
        <v>0</v>
      </c>
      <c r="P10" s="49">
        <f t="shared" si="3"/>
        <v>0</v>
      </c>
      <c r="Q10" s="49">
        <f t="shared" si="4"/>
        <v>0</v>
      </c>
      <c r="R10" s="49">
        <f t="shared" si="5"/>
        <v>0</v>
      </c>
      <c r="S10" s="50">
        <f t="shared" si="6"/>
        <v>0</v>
      </c>
      <c r="T10" s="50">
        <f t="shared" si="9"/>
        <v>0</v>
      </c>
      <c r="U10" s="50">
        <f t="shared" si="10"/>
        <v>0</v>
      </c>
      <c r="V10" t="s">
        <v>37</v>
      </c>
    </row>
    <row r="11" spans="1:22" x14ac:dyDescent="0.2">
      <c r="A11" s="12">
        <v>4</v>
      </c>
      <c r="B11" s="5"/>
      <c r="C11" s="160" t="s">
        <v>83</v>
      </c>
      <c r="D11" s="123" t="s">
        <v>81</v>
      </c>
      <c r="E11" s="123" t="s">
        <v>124</v>
      </c>
      <c r="F11" s="170"/>
      <c r="G11" s="170"/>
      <c r="H11" s="75" t="str">
        <f t="shared" si="0"/>
        <v/>
      </c>
      <c r="I11" s="54" t="str">
        <f t="shared" si="7"/>
        <v/>
      </c>
      <c r="J11" s="170"/>
      <c r="K11" s="6">
        <f t="shared" si="8"/>
        <v>0</v>
      </c>
      <c r="N11" s="48" t="str">
        <f t="shared" si="1"/>
        <v/>
      </c>
      <c r="O11" s="49">
        <f t="shared" si="2"/>
        <v>0</v>
      </c>
      <c r="P11" s="49">
        <f t="shared" si="3"/>
        <v>0</v>
      </c>
      <c r="Q11" s="49">
        <f t="shared" si="4"/>
        <v>0</v>
      </c>
      <c r="R11" s="49">
        <f t="shared" si="5"/>
        <v>0</v>
      </c>
      <c r="S11" s="50">
        <f t="shared" si="6"/>
        <v>0</v>
      </c>
      <c r="T11" s="50">
        <f t="shared" si="9"/>
        <v>0</v>
      </c>
      <c r="U11" s="50">
        <f t="shared" si="10"/>
        <v>0</v>
      </c>
      <c r="V11" t="s">
        <v>38</v>
      </c>
    </row>
    <row r="12" spans="1:22" x14ac:dyDescent="0.2">
      <c r="A12" s="12">
        <v>5</v>
      </c>
      <c r="B12" s="5"/>
      <c r="C12" s="160" t="s">
        <v>84</v>
      </c>
      <c r="D12" s="123" t="s">
        <v>105</v>
      </c>
      <c r="E12" s="123" t="s">
        <v>125</v>
      </c>
      <c r="F12" s="170"/>
      <c r="G12" s="170"/>
      <c r="H12" s="75" t="str">
        <f t="shared" si="0"/>
        <v/>
      </c>
      <c r="I12" s="54" t="str">
        <f t="shared" si="7"/>
        <v/>
      </c>
      <c r="J12" s="170"/>
      <c r="K12" s="6">
        <f t="shared" si="8"/>
        <v>0</v>
      </c>
      <c r="N12" s="48" t="str">
        <f t="shared" si="1"/>
        <v/>
      </c>
      <c r="O12" s="49">
        <f t="shared" si="2"/>
        <v>0</v>
      </c>
      <c r="P12" s="49">
        <f t="shared" si="3"/>
        <v>0</v>
      </c>
      <c r="Q12" s="49">
        <f t="shared" si="4"/>
        <v>0</v>
      </c>
      <c r="R12" s="49">
        <f t="shared" si="5"/>
        <v>0</v>
      </c>
      <c r="S12" s="50">
        <f t="shared" si="6"/>
        <v>0</v>
      </c>
      <c r="T12" s="50">
        <f t="shared" si="9"/>
        <v>0</v>
      </c>
      <c r="U12" s="50">
        <f t="shared" si="10"/>
        <v>0</v>
      </c>
      <c r="V12" t="s">
        <v>39</v>
      </c>
    </row>
    <row r="13" spans="1:22" x14ac:dyDescent="0.2">
      <c r="A13" s="12">
        <v>6</v>
      </c>
      <c r="B13" s="5"/>
      <c r="C13" s="160" t="s">
        <v>447</v>
      </c>
      <c r="D13" s="123" t="s">
        <v>108</v>
      </c>
      <c r="E13" s="138" t="s">
        <v>562</v>
      </c>
      <c r="F13" s="170"/>
      <c r="G13" s="170"/>
      <c r="H13" s="75" t="str">
        <f t="shared" si="0"/>
        <v/>
      </c>
      <c r="I13" s="54" t="str">
        <f t="shared" si="7"/>
        <v/>
      </c>
      <c r="J13" s="170"/>
      <c r="K13" s="6">
        <f t="shared" si="8"/>
        <v>0</v>
      </c>
      <c r="N13" s="48" t="str">
        <f t="shared" si="1"/>
        <v/>
      </c>
      <c r="O13" s="49">
        <f t="shared" si="2"/>
        <v>0</v>
      </c>
      <c r="P13" s="49">
        <f t="shared" si="3"/>
        <v>0</v>
      </c>
      <c r="Q13" s="49">
        <f t="shared" si="4"/>
        <v>0</v>
      </c>
      <c r="R13" s="49">
        <f t="shared" si="5"/>
        <v>0</v>
      </c>
      <c r="S13" s="50">
        <f t="shared" si="6"/>
        <v>0</v>
      </c>
      <c r="T13" s="50">
        <f t="shared" si="9"/>
        <v>0</v>
      </c>
      <c r="U13" s="50">
        <f t="shared" si="10"/>
        <v>0</v>
      </c>
      <c r="V13" t="s">
        <v>40</v>
      </c>
    </row>
    <row r="14" spans="1:22" x14ac:dyDescent="0.2">
      <c r="A14" s="12">
        <v>7</v>
      </c>
      <c r="B14" s="5"/>
      <c r="C14" s="160" t="s">
        <v>85</v>
      </c>
      <c r="D14" s="123" t="s">
        <v>106</v>
      </c>
      <c r="E14" s="138" t="s">
        <v>126</v>
      </c>
      <c r="F14" s="170"/>
      <c r="G14" s="170"/>
      <c r="H14" s="75" t="str">
        <f t="shared" si="0"/>
        <v/>
      </c>
      <c r="I14" s="54" t="str">
        <f t="shared" si="7"/>
        <v/>
      </c>
      <c r="J14" s="170"/>
      <c r="K14" s="6">
        <f t="shared" si="8"/>
        <v>0</v>
      </c>
      <c r="N14" s="48" t="str">
        <f t="shared" si="1"/>
        <v/>
      </c>
      <c r="O14" s="49">
        <f t="shared" si="2"/>
        <v>0</v>
      </c>
      <c r="P14" s="49">
        <f t="shared" si="3"/>
        <v>0</v>
      </c>
      <c r="Q14" s="49">
        <f t="shared" si="4"/>
        <v>0</v>
      </c>
      <c r="R14" s="49">
        <f t="shared" si="5"/>
        <v>0</v>
      </c>
      <c r="S14" s="50">
        <f t="shared" si="6"/>
        <v>0</v>
      </c>
      <c r="T14" s="50">
        <f t="shared" si="9"/>
        <v>0</v>
      </c>
      <c r="U14" s="50">
        <f t="shared" si="10"/>
        <v>0</v>
      </c>
      <c r="V14" t="s">
        <v>41</v>
      </c>
    </row>
    <row r="15" spans="1:22" x14ac:dyDescent="0.2">
      <c r="A15" s="12">
        <v>8</v>
      </c>
      <c r="B15" s="5"/>
      <c r="C15" s="160" t="s">
        <v>86</v>
      </c>
      <c r="D15" s="123" t="s">
        <v>107</v>
      </c>
      <c r="E15" s="138" t="s">
        <v>127</v>
      </c>
      <c r="F15" s="170"/>
      <c r="G15" s="170"/>
      <c r="H15" s="75" t="str">
        <f t="shared" si="0"/>
        <v/>
      </c>
      <c r="I15" s="54" t="str">
        <f t="shared" si="7"/>
        <v/>
      </c>
      <c r="J15" s="170"/>
      <c r="K15" s="6">
        <f t="shared" si="8"/>
        <v>0</v>
      </c>
      <c r="N15" s="48" t="str">
        <f t="shared" si="1"/>
        <v/>
      </c>
      <c r="O15" s="49">
        <f t="shared" si="2"/>
        <v>0</v>
      </c>
      <c r="P15" s="49">
        <f t="shared" si="3"/>
        <v>0</v>
      </c>
      <c r="Q15" s="49">
        <f t="shared" si="4"/>
        <v>0</v>
      </c>
      <c r="R15" s="49">
        <f t="shared" si="5"/>
        <v>0</v>
      </c>
      <c r="S15" s="50">
        <f t="shared" si="6"/>
        <v>0</v>
      </c>
      <c r="T15" s="50">
        <f t="shared" si="9"/>
        <v>0</v>
      </c>
      <c r="U15" s="50">
        <f t="shared" si="10"/>
        <v>0</v>
      </c>
      <c r="V15" t="s">
        <v>35</v>
      </c>
    </row>
    <row r="16" spans="1:22" x14ac:dyDescent="0.2">
      <c r="A16" s="12">
        <v>9</v>
      </c>
      <c r="B16" s="5"/>
      <c r="C16" s="160" t="s">
        <v>87</v>
      </c>
      <c r="D16" s="138" t="s">
        <v>108</v>
      </c>
      <c r="E16" s="138" t="s">
        <v>128</v>
      </c>
      <c r="F16" s="170"/>
      <c r="G16" s="170"/>
      <c r="H16" s="75" t="str">
        <f t="shared" si="0"/>
        <v/>
      </c>
      <c r="I16" s="54" t="str">
        <f t="shared" si="7"/>
        <v/>
      </c>
      <c r="J16" s="170"/>
      <c r="K16" s="6">
        <f t="shared" si="8"/>
        <v>0</v>
      </c>
      <c r="N16" s="48" t="str">
        <f t="shared" si="1"/>
        <v/>
      </c>
      <c r="O16" s="49">
        <f t="shared" si="2"/>
        <v>0</v>
      </c>
      <c r="P16" s="49">
        <f t="shared" si="3"/>
        <v>0</v>
      </c>
      <c r="Q16" s="49">
        <f t="shared" si="4"/>
        <v>0</v>
      </c>
      <c r="R16" s="49">
        <f t="shared" si="5"/>
        <v>0</v>
      </c>
      <c r="S16" s="50">
        <f t="shared" si="6"/>
        <v>0</v>
      </c>
      <c r="T16" s="50">
        <f t="shared" si="9"/>
        <v>0</v>
      </c>
      <c r="U16" s="50">
        <f t="shared" si="10"/>
        <v>0</v>
      </c>
    </row>
    <row r="17" spans="1:21" x14ac:dyDescent="0.2">
      <c r="A17" s="12">
        <v>10</v>
      </c>
      <c r="B17" s="5"/>
      <c r="C17" s="160" t="s">
        <v>88</v>
      </c>
      <c r="D17" s="123" t="s">
        <v>109</v>
      </c>
      <c r="E17" s="138" t="s">
        <v>129</v>
      </c>
      <c r="F17" s="170"/>
      <c r="G17" s="170"/>
      <c r="H17" s="75" t="str">
        <f t="shared" si="0"/>
        <v/>
      </c>
      <c r="I17" s="54" t="str">
        <f t="shared" si="7"/>
        <v/>
      </c>
      <c r="J17" s="170"/>
      <c r="K17" s="6">
        <f t="shared" si="8"/>
        <v>0</v>
      </c>
      <c r="N17" s="48" t="str">
        <f t="shared" si="1"/>
        <v/>
      </c>
      <c r="O17" s="49">
        <f t="shared" si="2"/>
        <v>0</v>
      </c>
      <c r="P17" s="49">
        <f t="shared" si="3"/>
        <v>0</v>
      </c>
      <c r="Q17" s="49">
        <f t="shared" si="4"/>
        <v>0</v>
      </c>
      <c r="R17" s="49">
        <f t="shared" si="5"/>
        <v>0</v>
      </c>
      <c r="S17" s="50">
        <f t="shared" si="6"/>
        <v>0</v>
      </c>
      <c r="T17" s="50">
        <f t="shared" si="9"/>
        <v>0</v>
      </c>
      <c r="U17" s="50">
        <f t="shared" si="10"/>
        <v>0</v>
      </c>
    </row>
    <row r="18" spans="1:21" x14ac:dyDescent="0.2">
      <c r="A18" s="12">
        <v>11</v>
      </c>
      <c r="B18" s="5"/>
      <c r="C18" s="160" t="s">
        <v>89</v>
      </c>
      <c r="D18" s="123" t="s">
        <v>110</v>
      </c>
      <c r="E18" s="138" t="s">
        <v>130</v>
      </c>
      <c r="F18" s="170"/>
      <c r="G18" s="170"/>
      <c r="H18" s="75" t="str">
        <f t="shared" si="0"/>
        <v/>
      </c>
      <c r="I18" s="54" t="str">
        <f t="shared" si="7"/>
        <v/>
      </c>
      <c r="J18" s="170"/>
      <c r="K18" s="6">
        <f t="shared" si="8"/>
        <v>0</v>
      </c>
      <c r="N18" s="48" t="str">
        <f t="shared" si="1"/>
        <v/>
      </c>
      <c r="O18" s="49">
        <f t="shared" si="2"/>
        <v>0</v>
      </c>
      <c r="P18" s="49">
        <f t="shared" si="3"/>
        <v>0</v>
      </c>
      <c r="Q18" s="49">
        <f t="shared" si="4"/>
        <v>0</v>
      </c>
      <c r="R18" s="49">
        <f t="shared" si="5"/>
        <v>0</v>
      </c>
      <c r="S18" s="50">
        <f t="shared" si="6"/>
        <v>0</v>
      </c>
      <c r="T18" s="50">
        <f t="shared" si="9"/>
        <v>0</v>
      </c>
      <c r="U18" s="50">
        <f t="shared" si="10"/>
        <v>0</v>
      </c>
    </row>
    <row r="19" spans="1:21" x14ac:dyDescent="0.2">
      <c r="A19" s="12">
        <v>12</v>
      </c>
      <c r="B19" s="5"/>
      <c r="C19" s="160" t="s">
        <v>90</v>
      </c>
      <c r="D19" s="123" t="s">
        <v>111</v>
      </c>
      <c r="E19" s="138" t="s">
        <v>131</v>
      </c>
      <c r="F19" s="170"/>
      <c r="G19" s="170"/>
      <c r="H19" s="75" t="str">
        <f t="shared" si="0"/>
        <v/>
      </c>
      <c r="I19" s="54" t="str">
        <f t="shared" si="7"/>
        <v/>
      </c>
      <c r="J19" s="170"/>
      <c r="K19" s="6">
        <f t="shared" si="8"/>
        <v>0</v>
      </c>
      <c r="N19" s="48" t="str">
        <f t="shared" si="1"/>
        <v/>
      </c>
      <c r="O19" s="49">
        <f t="shared" si="2"/>
        <v>0</v>
      </c>
      <c r="P19" s="49">
        <f t="shared" si="3"/>
        <v>0</v>
      </c>
      <c r="Q19" s="49">
        <f t="shared" si="4"/>
        <v>0</v>
      </c>
      <c r="R19" s="49">
        <f t="shared" si="5"/>
        <v>0</v>
      </c>
      <c r="S19" s="50">
        <f t="shared" si="6"/>
        <v>0</v>
      </c>
      <c r="T19" s="50">
        <f t="shared" si="9"/>
        <v>0</v>
      </c>
      <c r="U19" s="50">
        <f t="shared" si="10"/>
        <v>0</v>
      </c>
    </row>
    <row r="20" spans="1:21" x14ac:dyDescent="0.2">
      <c r="A20" s="12">
        <v>13</v>
      </c>
      <c r="B20" s="5"/>
      <c r="C20" s="160" t="s">
        <v>91</v>
      </c>
      <c r="D20" s="123" t="s">
        <v>112</v>
      </c>
      <c r="E20" s="138" t="s">
        <v>132</v>
      </c>
      <c r="F20" s="170"/>
      <c r="G20" s="170"/>
      <c r="H20" s="75" t="str">
        <f t="shared" si="0"/>
        <v/>
      </c>
      <c r="I20" s="54" t="str">
        <f t="shared" si="7"/>
        <v/>
      </c>
      <c r="J20" s="170"/>
      <c r="K20" s="6">
        <f t="shared" si="8"/>
        <v>0</v>
      </c>
      <c r="N20" s="48" t="str">
        <f t="shared" si="1"/>
        <v/>
      </c>
      <c r="O20" s="49">
        <f t="shared" si="2"/>
        <v>0</v>
      </c>
      <c r="P20" s="49">
        <f t="shared" si="3"/>
        <v>0</v>
      </c>
      <c r="Q20" s="49">
        <f t="shared" si="4"/>
        <v>0</v>
      </c>
      <c r="R20" s="49">
        <f t="shared" si="5"/>
        <v>0</v>
      </c>
      <c r="S20" s="50">
        <f t="shared" si="6"/>
        <v>0</v>
      </c>
      <c r="T20" s="50">
        <f t="shared" si="9"/>
        <v>0</v>
      </c>
      <c r="U20" s="50">
        <f t="shared" si="10"/>
        <v>0</v>
      </c>
    </row>
    <row r="21" spans="1:21" x14ac:dyDescent="0.2">
      <c r="A21" s="12">
        <v>14</v>
      </c>
      <c r="B21" s="5"/>
      <c r="C21" s="160" t="s">
        <v>92</v>
      </c>
      <c r="D21" s="123" t="s">
        <v>81</v>
      </c>
      <c r="E21" s="123" t="s">
        <v>133</v>
      </c>
      <c r="F21" s="170"/>
      <c r="G21" s="170"/>
      <c r="H21" s="75" t="str">
        <f t="shared" si="0"/>
        <v/>
      </c>
      <c r="I21" s="54" t="str">
        <f t="shared" si="7"/>
        <v/>
      </c>
      <c r="J21" s="170"/>
      <c r="K21" s="6">
        <f t="shared" si="8"/>
        <v>0</v>
      </c>
      <c r="N21" s="48" t="str">
        <f t="shared" si="1"/>
        <v/>
      </c>
      <c r="O21" s="49">
        <f t="shared" si="2"/>
        <v>0</v>
      </c>
      <c r="P21" s="49">
        <f t="shared" si="3"/>
        <v>0</v>
      </c>
      <c r="Q21" s="49">
        <f t="shared" si="4"/>
        <v>0</v>
      </c>
      <c r="R21" s="49">
        <f t="shared" si="5"/>
        <v>0</v>
      </c>
      <c r="S21" s="50">
        <f t="shared" si="6"/>
        <v>0</v>
      </c>
      <c r="T21" s="50">
        <f t="shared" si="9"/>
        <v>0</v>
      </c>
      <c r="U21" s="50">
        <f t="shared" si="10"/>
        <v>0</v>
      </c>
    </row>
    <row r="22" spans="1:21" x14ac:dyDescent="0.2">
      <c r="A22" s="12">
        <v>15</v>
      </c>
      <c r="B22" s="5"/>
      <c r="C22" s="160" t="s">
        <v>93</v>
      </c>
      <c r="D22" s="138" t="s">
        <v>113</v>
      </c>
      <c r="E22" s="138" t="s">
        <v>134</v>
      </c>
      <c r="F22" s="170"/>
      <c r="G22" s="170"/>
      <c r="H22" s="75" t="str">
        <f t="shared" si="0"/>
        <v/>
      </c>
      <c r="I22" s="54" t="str">
        <f t="shared" si="7"/>
        <v/>
      </c>
      <c r="J22" s="170"/>
      <c r="K22" s="6">
        <f t="shared" si="8"/>
        <v>0</v>
      </c>
      <c r="N22" s="48" t="str">
        <f t="shared" si="1"/>
        <v/>
      </c>
      <c r="O22" s="49">
        <f t="shared" si="2"/>
        <v>0</v>
      </c>
      <c r="P22" s="49">
        <f t="shared" si="3"/>
        <v>0</v>
      </c>
      <c r="Q22" s="49">
        <f t="shared" si="4"/>
        <v>0</v>
      </c>
      <c r="R22" s="49">
        <f t="shared" si="5"/>
        <v>0</v>
      </c>
      <c r="S22" s="50">
        <f t="shared" si="6"/>
        <v>0</v>
      </c>
      <c r="T22" s="50">
        <f t="shared" si="9"/>
        <v>0</v>
      </c>
      <c r="U22" s="50">
        <f t="shared" si="10"/>
        <v>0</v>
      </c>
    </row>
    <row r="23" spans="1:21" x14ac:dyDescent="0.2">
      <c r="A23" s="12">
        <v>16</v>
      </c>
      <c r="B23" s="5"/>
      <c r="C23" s="160" t="s">
        <v>94</v>
      </c>
      <c r="D23" s="123" t="s">
        <v>98</v>
      </c>
      <c r="E23" s="138" t="s">
        <v>135</v>
      </c>
      <c r="F23" s="170"/>
      <c r="G23" s="170"/>
      <c r="H23" s="75" t="str">
        <f t="shared" si="0"/>
        <v/>
      </c>
      <c r="I23" s="54" t="str">
        <f t="shared" si="7"/>
        <v/>
      </c>
      <c r="J23" s="170"/>
      <c r="K23" s="6">
        <f t="shared" si="8"/>
        <v>0</v>
      </c>
      <c r="N23" s="48" t="str">
        <f t="shared" si="1"/>
        <v/>
      </c>
      <c r="O23" s="49">
        <f t="shared" si="2"/>
        <v>0</v>
      </c>
      <c r="P23" s="49">
        <f t="shared" si="3"/>
        <v>0</v>
      </c>
      <c r="Q23" s="49">
        <f t="shared" si="4"/>
        <v>0</v>
      </c>
      <c r="R23" s="49">
        <f t="shared" si="5"/>
        <v>0</v>
      </c>
      <c r="S23" s="50">
        <f t="shared" si="6"/>
        <v>0</v>
      </c>
      <c r="T23" s="50">
        <f t="shared" si="9"/>
        <v>0</v>
      </c>
      <c r="U23" s="50">
        <f t="shared" si="10"/>
        <v>0</v>
      </c>
    </row>
    <row r="24" spans="1:21" x14ac:dyDescent="0.2">
      <c r="A24" s="12">
        <v>17</v>
      </c>
      <c r="B24" s="5"/>
      <c r="C24" s="160" t="s">
        <v>95</v>
      </c>
      <c r="D24" s="123" t="s">
        <v>114</v>
      </c>
      <c r="E24" s="138" t="s">
        <v>136</v>
      </c>
      <c r="F24" s="170"/>
      <c r="G24" s="170"/>
      <c r="H24" s="75" t="str">
        <f t="shared" si="0"/>
        <v/>
      </c>
      <c r="I24" s="54" t="str">
        <f t="shared" si="7"/>
        <v/>
      </c>
      <c r="J24" s="170"/>
      <c r="K24" s="6">
        <f t="shared" si="8"/>
        <v>0</v>
      </c>
      <c r="N24" s="48" t="str">
        <f t="shared" si="1"/>
        <v/>
      </c>
      <c r="O24" s="49">
        <f t="shared" si="2"/>
        <v>0</v>
      </c>
      <c r="P24" s="49">
        <f t="shared" si="3"/>
        <v>0</v>
      </c>
      <c r="Q24" s="49">
        <f t="shared" si="4"/>
        <v>0</v>
      </c>
      <c r="R24" s="49">
        <f t="shared" si="5"/>
        <v>0</v>
      </c>
      <c r="S24" s="50">
        <f t="shared" si="6"/>
        <v>0</v>
      </c>
      <c r="T24" s="50">
        <f t="shared" si="9"/>
        <v>0</v>
      </c>
      <c r="U24" s="50">
        <f t="shared" si="10"/>
        <v>0</v>
      </c>
    </row>
    <row r="25" spans="1:21" x14ac:dyDescent="0.2">
      <c r="A25" s="12">
        <v>18</v>
      </c>
      <c r="B25" s="5"/>
      <c r="C25" s="166" t="s">
        <v>96</v>
      </c>
      <c r="D25" s="123" t="s">
        <v>115</v>
      </c>
      <c r="E25" s="138" t="s">
        <v>137</v>
      </c>
      <c r="F25" s="170"/>
      <c r="G25" s="170"/>
      <c r="H25" s="75" t="str">
        <f t="shared" si="0"/>
        <v/>
      </c>
      <c r="I25" s="54" t="str">
        <f t="shared" si="7"/>
        <v/>
      </c>
      <c r="J25" s="170"/>
      <c r="K25" s="6">
        <f t="shared" si="8"/>
        <v>0</v>
      </c>
      <c r="N25" s="48" t="str">
        <f t="shared" si="1"/>
        <v/>
      </c>
      <c r="O25" s="49">
        <f t="shared" si="2"/>
        <v>0</v>
      </c>
      <c r="P25" s="49">
        <f t="shared" si="3"/>
        <v>0</v>
      </c>
      <c r="Q25" s="49">
        <f t="shared" si="4"/>
        <v>0</v>
      </c>
      <c r="R25" s="49">
        <f t="shared" si="5"/>
        <v>0</v>
      </c>
      <c r="S25" s="50">
        <f t="shared" si="6"/>
        <v>0</v>
      </c>
      <c r="T25" s="50">
        <f t="shared" si="9"/>
        <v>0</v>
      </c>
      <c r="U25" s="50">
        <f t="shared" si="10"/>
        <v>0</v>
      </c>
    </row>
    <row r="26" spans="1:21" x14ac:dyDescent="0.2">
      <c r="A26" s="12">
        <v>19</v>
      </c>
      <c r="B26" s="5"/>
      <c r="C26" s="160" t="s">
        <v>97</v>
      </c>
      <c r="D26" s="123" t="s">
        <v>109</v>
      </c>
      <c r="E26" s="138" t="s">
        <v>138</v>
      </c>
      <c r="F26" s="170"/>
      <c r="G26" s="170"/>
      <c r="H26" s="75" t="str">
        <f t="shared" si="0"/>
        <v/>
      </c>
      <c r="I26" s="54" t="str">
        <f t="shared" si="7"/>
        <v/>
      </c>
      <c r="J26" s="170"/>
      <c r="K26" s="6">
        <f t="shared" si="8"/>
        <v>0</v>
      </c>
      <c r="N26" s="48" t="str">
        <f t="shared" si="1"/>
        <v/>
      </c>
      <c r="O26" s="49">
        <f t="shared" si="2"/>
        <v>0</v>
      </c>
      <c r="P26" s="49">
        <f t="shared" si="3"/>
        <v>0</v>
      </c>
      <c r="Q26" s="49">
        <f t="shared" si="4"/>
        <v>0</v>
      </c>
      <c r="R26" s="49">
        <f t="shared" si="5"/>
        <v>0</v>
      </c>
      <c r="S26" s="50">
        <f t="shared" si="6"/>
        <v>0</v>
      </c>
      <c r="T26" s="50">
        <f t="shared" si="9"/>
        <v>0</v>
      </c>
      <c r="U26" s="50">
        <f t="shared" si="10"/>
        <v>0</v>
      </c>
    </row>
    <row r="27" spans="1:21" x14ac:dyDescent="0.2">
      <c r="A27" s="12">
        <v>20</v>
      </c>
      <c r="B27" s="5"/>
      <c r="C27" s="160" t="s">
        <v>98</v>
      </c>
      <c r="D27" s="123" t="s">
        <v>94</v>
      </c>
      <c r="E27" s="138" t="s">
        <v>139</v>
      </c>
      <c r="F27" s="170"/>
      <c r="G27" s="170"/>
      <c r="H27" s="75" t="str">
        <f t="shared" si="0"/>
        <v/>
      </c>
      <c r="I27" s="54" t="str">
        <f t="shared" si="7"/>
        <v/>
      </c>
      <c r="J27" s="170"/>
      <c r="K27" s="6">
        <f t="shared" si="8"/>
        <v>0</v>
      </c>
      <c r="N27" s="48" t="str">
        <f t="shared" si="1"/>
        <v/>
      </c>
      <c r="O27" s="49">
        <f t="shared" si="2"/>
        <v>0</v>
      </c>
      <c r="P27" s="49">
        <f t="shared" si="3"/>
        <v>0</v>
      </c>
      <c r="Q27" s="49">
        <f t="shared" si="4"/>
        <v>0</v>
      </c>
      <c r="R27" s="49">
        <f t="shared" si="5"/>
        <v>0</v>
      </c>
      <c r="S27" s="50">
        <f t="shared" si="6"/>
        <v>0</v>
      </c>
      <c r="T27" s="50">
        <f t="shared" si="9"/>
        <v>0</v>
      </c>
      <c r="U27" s="50">
        <f t="shared" si="10"/>
        <v>0</v>
      </c>
    </row>
    <row r="28" spans="1:21" x14ac:dyDescent="0.2">
      <c r="A28" s="12">
        <v>21</v>
      </c>
      <c r="B28" s="5"/>
      <c r="C28" s="166" t="s">
        <v>98</v>
      </c>
      <c r="D28" s="123" t="s">
        <v>116</v>
      </c>
      <c r="E28" s="138" t="s">
        <v>140</v>
      </c>
      <c r="F28" s="170"/>
      <c r="G28" s="170"/>
      <c r="H28" s="75" t="str">
        <f t="shared" si="0"/>
        <v/>
      </c>
      <c r="I28" s="54" t="str">
        <f t="shared" si="7"/>
        <v/>
      </c>
      <c r="J28" s="170"/>
      <c r="K28" s="6">
        <f t="shared" si="8"/>
        <v>0</v>
      </c>
      <c r="N28" s="48" t="str">
        <f t="shared" si="1"/>
        <v/>
      </c>
      <c r="O28" s="49">
        <f t="shared" si="2"/>
        <v>0</v>
      </c>
      <c r="P28" s="49">
        <f t="shared" si="3"/>
        <v>0</v>
      </c>
      <c r="Q28" s="49">
        <f t="shared" si="4"/>
        <v>0</v>
      </c>
      <c r="R28" s="49">
        <f t="shared" si="5"/>
        <v>0</v>
      </c>
      <c r="S28" s="50">
        <f t="shared" si="6"/>
        <v>0</v>
      </c>
      <c r="T28" s="50">
        <f t="shared" si="9"/>
        <v>0</v>
      </c>
      <c r="U28" s="50">
        <f t="shared" si="10"/>
        <v>0</v>
      </c>
    </row>
    <row r="29" spans="1:21" x14ac:dyDescent="0.2">
      <c r="A29" s="12">
        <v>22</v>
      </c>
      <c r="B29" s="5"/>
      <c r="C29" s="160" t="s">
        <v>98</v>
      </c>
      <c r="D29" s="123" t="s">
        <v>117</v>
      </c>
      <c r="E29" s="123" t="s">
        <v>141</v>
      </c>
      <c r="F29" s="170"/>
      <c r="G29" s="170"/>
      <c r="H29" s="75" t="str">
        <f t="shared" si="0"/>
        <v/>
      </c>
      <c r="I29" s="54" t="str">
        <f t="shared" si="7"/>
        <v/>
      </c>
      <c r="J29" s="170"/>
      <c r="K29" s="6">
        <f t="shared" si="8"/>
        <v>0</v>
      </c>
      <c r="N29" s="48" t="str">
        <f t="shared" si="1"/>
        <v/>
      </c>
      <c r="O29" s="49">
        <f t="shared" si="2"/>
        <v>0</v>
      </c>
      <c r="P29" s="49">
        <f t="shared" si="3"/>
        <v>0</v>
      </c>
      <c r="Q29" s="49">
        <f t="shared" si="4"/>
        <v>0</v>
      </c>
      <c r="R29" s="49">
        <f t="shared" si="5"/>
        <v>0</v>
      </c>
      <c r="S29" s="50">
        <f t="shared" si="6"/>
        <v>0</v>
      </c>
      <c r="T29" s="50">
        <f t="shared" si="9"/>
        <v>0</v>
      </c>
      <c r="U29" s="50">
        <f t="shared" si="10"/>
        <v>0</v>
      </c>
    </row>
    <row r="30" spans="1:21" x14ac:dyDescent="0.2">
      <c r="A30" s="12">
        <v>23</v>
      </c>
      <c r="B30" s="5"/>
      <c r="C30" s="160" t="s">
        <v>99</v>
      </c>
      <c r="D30" s="123" t="s">
        <v>118</v>
      </c>
      <c r="E30" s="123" t="s">
        <v>142</v>
      </c>
      <c r="F30" s="170"/>
      <c r="G30" s="170"/>
      <c r="H30" s="75" t="str">
        <f t="shared" si="0"/>
        <v/>
      </c>
      <c r="I30" s="54" t="str">
        <f t="shared" si="7"/>
        <v/>
      </c>
      <c r="J30" s="170"/>
      <c r="K30" s="6">
        <f t="shared" si="8"/>
        <v>0</v>
      </c>
      <c r="N30" s="48" t="str">
        <f t="shared" si="1"/>
        <v/>
      </c>
      <c r="O30" s="49">
        <f t="shared" si="2"/>
        <v>0</v>
      </c>
      <c r="P30" s="49">
        <f t="shared" si="3"/>
        <v>0</v>
      </c>
      <c r="Q30" s="49">
        <f t="shared" si="4"/>
        <v>0</v>
      </c>
      <c r="R30" s="49">
        <f t="shared" si="5"/>
        <v>0</v>
      </c>
      <c r="S30" s="50">
        <f t="shared" si="6"/>
        <v>0</v>
      </c>
      <c r="T30" s="50">
        <f t="shared" si="9"/>
        <v>0</v>
      </c>
      <c r="U30" s="50">
        <f t="shared" si="10"/>
        <v>0</v>
      </c>
    </row>
    <row r="31" spans="1:21" x14ac:dyDescent="0.2">
      <c r="A31" s="12">
        <v>24</v>
      </c>
      <c r="B31" s="5"/>
      <c r="C31" s="160" t="s">
        <v>100</v>
      </c>
      <c r="D31" s="138" t="s">
        <v>119</v>
      </c>
      <c r="E31" s="138" t="s">
        <v>143</v>
      </c>
      <c r="F31" s="170"/>
      <c r="G31" s="170"/>
      <c r="H31" s="75" t="str">
        <f t="shared" si="0"/>
        <v/>
      </c>
      <c r="I31" s="54" t="str">
        <f t="shared" si="7"/>
        <v/>
      </c>
      <c r="J31" s="170"/>
      <c r="K31" s="6">
        <f t="shared" si="8"/>
        <v>0</v>
      </c>
      <c r="N31" s="48" t="str">
        <f t="shared" si="1"/>
        <v/>
      </c>
      <c r="O31" s="49">
        <f t="shared" si="2"/>
        <v>0</v>
      </c>
      <c r="P31" s="49">
        <f t="shared" si="3"/>
        <v>0</v>
      </c>
      <c r="Q31" s="49">
        <f t="shared" si="4"/>
        <v>0</v>
      </c>
      <c r="R31" s="49">
        <f t="shared" si="5"/>
        <v>0</v>
      </c>
      <c r="S31" s="50">
        <f t="shared" si="6"/>
        <v>0</v>
      </c>
      <c r="T31" s="50">
        <f t="shared" si="9"/>
        <v>0</v>
      </c>
      <c r="U31" s="50">
        <f t="shared" si="10"/>
        <v>0</v>
      </c>
    </row>
    <row r="32" spans="1:21" x14ac:dyDescent="0.2">
      <c r="A32" s="12">
        <v>25</v>
      </c>
      <c r="B32" s="5"/>
      <c r="C32" s="160" t="s">
        <v>101</v>
      </c>
      <c r="D32" s="138" t="s">
        <v>120</v>
      </c>
      <c r="E32" s="138" t="s">
        <v>144</v>
      </c>
      <c r="F32" s="170"/>
      <c r="G32" s="170"/>
      <c r="H32" s="75" t="str">
        <f t="shared" si="0"/>
        <v/>
      </c>
      <c r="I32" s="54" t="str">
        <f t="shared" si="7"/>
        <v/>
      </c>
      <c r="J32" s="170"/>
      <c r="K32" s="6">
        <f t="shared" si="8"/>
        <v>0</v>
      </c>
      <c r="N32" s="48" t="str">
        <f t="shared" si="1"/>
        <v/>
      </c>
      <c r="O32" s="49">
        <f t="shared" si="2"/>
        <v>0</v>
      </c>
      <c r="P32" s="49">
        <f t="shared" si="3"/>
        <v>0</v>
      </c>
      <c r="Q32" s="49">
        <f t="shared" si="4"/>
        <v>0</v>
      </c>
      <c r="R32" s="49">
        <f t="shared" si="5"/>
        <v>0</v>
      </c>
      <c r="S32" s="50">
        <f t="shared" si="6"/>
        <v>0</v>
      </c>
      <c r="T32" s="50">
        <f t="shared" si="9"/>
        <v>0</v>
      </c>
      <c r="U32" s="50">
        <f t="shared" si="10"/>
        <v>0</v>
      </c>
    </row>
    <row r="33" spans="1:21" x14ac:dyDescent="0.2">
      <c r="A33" s="12">
        <v>26</v>
      </c>
      <c r="B33" s="5"/>
      <c r="C33" s="160" t="s">
        <v>563</v>
      </c>
      <c r="D33" s="123" t="s">
        <v>308</v>
      </c>
      <c r="E33" s="138" t="s">
        <v>564</v>
      </c>
      <c r="F33" s="170"/>
      <c r="G33" s="170"/>
      <c r="H33" s="75" t="str">
        <f t="shared" si="0"/>
        <v/>
      </c>
      <c r="I33" s="54" t="str">
        <f t="shared" si="7"/>
        <v/>
      </c>
      <c r="J33" s="170"/>
      <c r="K33" s="6">
        <f t="shared" si="8"/>
        <v>0</v>
      </c>
      <c r="N33" s="48" t="str">
        <f t="shared" si="1"/>
        <v/>
      </c>
      <c r="O33" s="49">
        <f t="shared" si="2"/>
        <v>0</v>
      </c>
      <c r="P33" s="49">
        <f t="shared" si="3"/>
        <v>0</v>
      </c>
      <c r="Q33" s="49">
        <f t="shared" si="4"/>
        <v>0</v>
      </c>
      <c r="R33" s="49">
        <f t="shared" si="5"/>
        <v>0</v>
      </c>
      <c r="S33" s="50">
        <f t="shared" si="6"/>
        <v>0</v>
      </c>
      <c r="T33" s="50">
        <f t="shared" si="9"/>
        <v>0</v>
      </c>
      <c r="U33" s="50">
        <f t="shared" si="10"/>
        <v>0</v>
      </c>
    </row>
    <row r="34" spans="1:21" x14ac:dyDescent="0.2">
      <c r="A34" s="12">
        <v>27</v>
      </c>
      <c r="B34" s="5"/>
      <c r="C34" s="123" t="s">
        <v>219</v>
      </c>
      <c r="D34" s="123" t="s">
        <v>233</v>
      </c>
      <c r="E34" s="138" t="s">
        <v>257</v>
      </c>
      <c r="F34" s="170"/>
      <c r="G34" s="170"/>
      <c r="H34" s="75" t="str">
        <f t="shared" si="0"/>
        <v/>
      </c>
      <c r="I34" s="54" t="str">
        <f t="shared" si="7"/>
        <v/>
      </c>
      <c r="J34" s="170"/>
      <c r="K34" s="6">
        <f t="shared" si="8"/>
        <v>0</v>
      </c>
      <c r="N34" s="48" t="str">
        <f t="shared" si="1"/>
        <v/>
      </c>
      <c r="O34" s="49">
        <f t="shared" si="2"/>
        <v>0</v>
      </c>
      <c r="P34" s="49">
        <f t="shared" si="3"/>
        <v>0</v>
      </c>
      <c r="Q34" s="49">
        <f t="shared" si="4"/>
        <v>0</v>
      </c>
      <c r="R34" s="49">
        <f t="shared" si="5"/>
        <v>0</v>
      </c>
      <c r="S34" s="50">
        <f t="shared" si="6"/>
        <v>0</v>
      </c>
      <c r="T34" s="50">
        <f t="shared" si="9"/>
        <v>0</v>
      </c>
      <c r="U34" s="50">
        <f t="shared" si="10"/>
        <v>0</v>
      </c>
    </row>
    <row r="35" spans="1:21" x14ac:dyDescent="0.2">
      <c r="A35" s="12">
        <v>28</v>
      </c>
      <c r="B35" s="5"/>
      <c r="C35" s="123"/>
      <c r="D35" s="123"/>
      <c r="E35" s="123"/>
      <c r="F35" s="3"/>
      <c r="G35" s="3"/>
      <c r="H35" s="75" t="str">
        <f t="shared" si="0"/>
        <v/>
      </c>
      <c r="I35" s="54" t="str">
        <f t="shared" si="7"/>
        <v/>
      </c>
      <c r="J35" s="3"/>
      <c r="K35" s="6">
        <f t="shared" si="8"/>
        <v>0</v>
      </c>
      <c r="N35" s="48" t="str">
        <f t="shared" si="1"/>
        <v/>
      </c>
      <c r="O35" s="49">
        <f t="shared" si="2"/>
        <v>0</v>
      </c>
      <c r="P35" s="49">
        <f t="shared" si="3"/>
        <v>0</v>
      </c>
      <c r="Q35" s="49">
        <f t="shared" si="4"/>
        <v>0</v>
      </c>
      <c r="R35" s="49">
        <f t="shared" si="5"/>
        <v>0</v>
      </c>
      <c r="S35" s="50">
        <f t="shared" si="6"/>
        <v>0</v>
      </c>
      <c r="T35" s="50">
        <f t="shared" si="9"/>
        <v>0</v>
      </c>
      <c r="U35" s="50">
        <f t="shared" si="10"/>
        <v>0</v>
      </c>
    </row>
    <row r="36" spans="1:21" x14ac:dyDescent="0.2">
      <c r="A36" s="12">
        <v>29</v>
      </c>
      <c r="B36" s="5"/>
      <c r="C36" s="123"/>
      <c r="D36" s="123"/>
      <c r="E36" s="123"/>
      <c r="F36" s="3"/>
      <c r="G36" s="3"/>
      <c r="H36" s="75" t="str">
        <f t="shared" si="0"/>
        <v/>
      </c>
      <c r="I36" s="54" t="str">
        <f t="shared" si="7"/>
        <v/>
      </c>
      <c r="J36" s="3"/>
      <c r="K36" s="6">
        <f t="shared" si="8"/>
        <v>0</v>
      </c>
      <c r="N36" s="48" t="str">
        <f t="shared" si="1"/>
        <v/>
      </c>
      <c r="O36" s="49">
        <f t="shared" si="2"/>
        <v>0</v>
      </c>
      <c r="P36" s="49">
        <f t="shared" si="3"/>
        <v>0</v>
      </c>
      <c r="Q36" s="49">
        <f t="shared" si="4"/>
        <v>0</v>
      </c>
      <c r="R36" s="49">
        <f t="shared" si="5"/>
        <v>0</v>
      </c>
      <c r="S36" s="50">
        <f t="shared" si="6"/>
        <v>0</v>
      </c>
      <c r="T36" s="50">
        <f t="shared" si="9"/>
        <v>0</v>
      </c>
      <c r="U36" s="50">
        <f t="shared" si="10"/>
        <v>0</v>
      </c>
    </row>
    <row r="37" spans="1:21" x14ac:dyDescent="0.2">
      <c r="A37" s="12">
        <v>30</v>
      </c>
      <c r="B37" s="5"/>
      <c r="C37" s="123"/>
      <c r="D37" s="123"/>
      <c r="E37" s="123"/>
      <c r="F37" s="3"/>
      <c r="G37" s="3"/>
      <c r="H37" s="75" t="str">
        <f t="shared" si="0"/>
        <v/>
      </c>
      <c r="I37" s="54" t="str">
        <f t="shared" si="7"/>
        <v/>
      </c>
      <c r="J37" s="3"/>
      <c r="K37" s="6">
        <f t="shared" si="8"/>
        <v>0</v>
      </c>
      <c r="N37" s="48" t="str">
        <f t="shared" si="1"/>
        <v/>
      </c>
      <c r="O37" s="49">
        <f t="shared" si="2"/>
        <v>0</v>
      </c>
      <c r="P37" s="49">
        <f t="shared" si="3"/>
        <v>0</v>
      </c>
      <c r="Q37" s="49">
        <f t="shared" si="4"/>
        <v>0</v>
      </c>
      <c r="R37" s="49">
        <f t="shared" si="5"/>
        <v>0</v>
      </c>
      <c r="S37" s="50">
        <f t="shared" si="6"/>
        <v>0</v>
      </c>
      <c r="T37" s="50">
        <f t="shared" si="9"/>
        <v>0</v>
      </c>
      <c r="U37" s="50">
        <f t="shared" si="10"/>
        <v>0</v>
      </c>
    </row>
    <row r="38" spans="1:21" x14ac:dyDescent="0.2">
      <c r="A38" s="12">
        <v>31</v>
      </c>
      <c r="B38" s="5"/>
      <c r="C38" s="3"/>
      <c r="D38" s="3"/>
      <c r="E38" s="3"/>
      <c r="F38" s="3"/>
      <c r="G38" s="3"/>
      <c r="H38" s="75" t="str">
        <f t="shared" si="0"/>
        <v/>
      </c>
      <c r="I38" s="54" t="str">
        <f t="shared" si="7"/>
        <v/>
      </c>
      <c r="J38" s="3"/>
      <c r="K38" s="6">
        <f t="shared" si="8"/>
        <v>0</v>
      </c>
      <c r="N38" s="48" t="str">
        <f t="shared" si="1"/>
        <v/>
      </c>
      <c r="O38" s="49">
        <f t="shared" si="2"/>
        <v>0</v>
      </c>
      <c r="P38" s="49">
        <f t="shared" si="3"/>
        <v>0</v>
      </c>
      <c r="Q38" s="49">
        <f t="shared" si="4"/>
        <v>0</v>
      </c>
      <c r="R38" s="49">
        <f t="shared" si="5"/>
        <v>0</v>
      </c>
      <c r="S38" s="50">
        <f t="shared" si="6"/>
        <v>0</v>
      </c>
      <c r="T38" s="50">
        <f t="shared" si="9"/>
        <v>0</v>
      </c>
      <c r="U38" s="50">
        <f t="shared" si="10"/>
        <v>0</v>
      </c>
    </row>
    <row r="39" spans="1:21" ht="13.5" thickBot="1" x14ac:dyDescent="0.25">
      <c r="A39" s="12">
        <v>32</v>
      </c>
      <c r="B39" s="7"/>
      <c r="C39" s="8"/>
      <c r="D39" s="8"/>
      <c r="E39" s="8"/>
      <c r="F39" s="8"/>
      <c r="G39" s="8"/>
      <c r="H39" s="76" t="str">
        <f t="shared" si="0"/>
        <v/>
      </c>
      <c r="I39" s="58" t="str">
        <f t="shared" si="7"/>
        <v/>
      </c>
      <c r="J39" s="8"/>
      <c r="K39" s="9">
        <f t="shared" si="8"/>
        <v>0</v>
      </c>
      <c r="N39" s="51" t="str">
        <f t="shared" si="1"/>
        <v/>
      </c>
      <c r="O39" s="52">
        <f t="shared" si="2"/>
        <v>0</v>
      </c>
      <c r="P39" s="52">
        <f t="shared" si="3"/>
        <v>0</v>
      </c>
      <c r="Q39" s="52">
        <f t="shared" si="4"/>
        <v>0</v>
      </c>
      <c r="R39" s="52">
        <f t="shared" si="5"/>
        <v>0</v>
      </c>
      <c r="S39" s="53">
        <f t="shared" si="6"/>
        <v>0</v>
      </c>
      <c r="T39" s="50">
        <f t="shared" si="9"/>
        <v>0</v>
      </c>
      <c r="U39" s="50">
        <f t="shared" si="10"/>
        <v>0</v>
      </c>
    </row>
    <row r="40" spans="1:21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21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21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21" x14ac:dyDescent="0.2">
      <c r="A43" s="2"/>
      <c r="B43" s="2"/>
      <c r="C43" s="24"/>
      <c r="D43" s="25"/>
      <c r="E43" s="70"/>
      <c r="F43" s="26" t="s">
        <v>20</v>
      </c>
      <c r="G43" s="27"/>
      <c r="H43" s="27"/>
      <c r="I43" s="27"/>
      <c r="J43" s="70"/>
      <c r="K43" s="71"/>
    </row>
    <row r="44" spans="1:21" x14ac:dyDescent="0.2">
      <c r="A44" s="2"/>
      <c r="B44" s="2"/>
      <c r="C44" s="29"/>
      <c r="D44" s="18"/>
      <c r="E44" s="18"/>
      <c r="F44" s="18"/>
      <c r="G44" s="19"/>
      <c r="H44" s="19"/>
      <c r="I44" s="19"/>
      <c r="J44" s="13"/>
      <c r="K44" s="72"/>
    </row>
    <row r="45" spans="1:21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19"/>
      <c r="J45" s="13"/>
      <c r="K45" s="72"/>
    </row>
    <row r="46" spans="1:21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19"/>
      <c r="J46" s="13"/>
      <c r="K46" s="72"/>
    </row>
    <row r="47" spans="1:21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19"/>
      <c r="J47" s="13"/>
      <c r="K47" s="72"/>
    </row>
    <row r="48" spans="1:21" x14ac:dyDescent="0.2">
      <c r="A48" s="2"/>
      <c r="B48" s="2"/>
      <c r="C48" s="32"/>
      <c r="D48" s="21"/>
      <c r="E48" s="20"/>
      <c r="F48" s="20"/>
      <c r="G48" s="20"/>
      <c r="H48" s="20"/>
      <c r="I48" s="19"/>
      <c r="J48" s="13"/>
      <c r="K48" s="72"/>
    </row>
    <row r="49" spans="1:11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23"/>
      <c r="J49" s="12"/>
      <c r="K49" s="72"/>
    </row>
    <row r="50" spans="1:11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20"/>
      <c r="J50" s="13"/>
      <c r="K50" s="72"/>
    </row>
    <row r="51" spans="1:11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20"/>
      <c r="J51" s="13"/>
      <c r="K51" s="72"/>
    </row>
    <row r="52" spans="1:11" x14ac:dyDescent="0.2">
      <c r="A52" s="2"/>
      <c r="B52" s="2"/>
      <c r="C52" s="31" t="s">
        <v>24</v>
      </c>
      <c r="D52" s="20"/>
      <c r="E52" s="16">
        <v>0</v>
      </c>
      <c r="F52" s="16" t="s">
        <v>43</v>
      </c>
      <c r="G52" s="16" t="s">
        <v>44</v>
      </c>
      <c r="H52" s="16" t="s">
        <v>45</v>
      </c>
      <c r="I52" s="16" t="s">
        <v>46</v>
      </c>
      <c r="J52" s="16" t="s">
        <v>47</v>
      </c>
      <c r="K52" s="36">
        <v>1</v>
      </c>
    </row>
    <row r="53" spans="1:11" x14ac:dyDescent="0.2">
      <c r="B53" s="44"/>
      <c r="C53" s="5">
        <f>COUNTIF(I8:I39,"=100%")</f>
        <v>0</v>
      </c>
      <c r="D53" s="20"/>
      <c r="E53" s="3">
        <f t="shared" ref="E53:K53" si="11">COUNTIF(O8:O39,1)</f>
        <v>0</v>
      </c>
      <c r="F53" s="3">
        <f t="shared" si="11"/>
        <v>0</v>
      </c>
      <c r="G53" s="3">
        <f t="shared" si="11"/>
        <v>0</v>
      </c>
      <c r="H53" s="69">
        <f t="shared" si="11"/>
        <v>0</v>
      </c>
      <c r="I53" s="3">
        <f t="shared" si="11"/>
        <v>0</v>
      </c>
      <c r="J53" s="3">
        <f t="shared" si="11"/>
        <v>0</v>
      </c>
      <c r="K53" s="37">
        <f t="shared" si="11"/>
        <v>0</v>
      </c>
    </row>
    <row r="54" spans="1:11" x14ac:dyDescent="0.2">
      <c r="C54" s="32"/>
      <c r="D54" s="20"/>
      <c r="E54" s="22" t="s">
        <v>27</v>
      </c>
      <c r="F54" s="13"/>
      <c r="G54" s="21"/>
      <c r="H54" s="23"/>
      <c r="I54" s="23"/>
      <c r="J54" s="13"/>
      <c r="K54" s="72"/>
    </row>
    <row r="55" spans="1:11" x14ac:dyDescent="0.2">
      <c r="C55" s="31" t="s">
        <v>23</v>
      </c>
      <c r="D55" s="20"/>
      <c r="E55" s="16">
        <v>0</v>
      </c>
      <c r="F55" s="16" t="s">
        <v>43</v>
      </c>
      <c r="G55" s="16" t="s">
        <v>44</v>
      </c>
      <c r="H55" s="16" t="s">
        <v>45</v>
      </c>
      <c r="I55" s="16" t="s">
        <v>46</v>
      </c>
      <c r="J55" s="16" t="s">
        <v>47</v>
      </c>
      <c r="K55" s="36">
        <v>1</v>
      </c>
    </row>
    <row r="56" spans="1:11" x14ac:dyDescent="0.2">
      <c r="C56" s="5">
        <f>COUNTIF(I8:I39,"&gt;100%")</f>
        <v>0</v>
      </c>
      <c r="D56" s="20"/>
      <c r="E56" s="3">
        <f t="shared" ref="E56:K56" si="12">COUNTIF(O8:O39,2)</f>
        <v>0</v>
      </c>
      <c r="F56" s="3">
        <f t="shared" si="12"/>
        <v>0</v>
      </c>
      <c r="G56" s="3">
        <f t="shared" si="12"/>
        <v>0</v>
      </c>
      <c r="H56" s="69">
        <f t="shared" si="12"/>
        <v>0</v>
      </c>
      <c r="I56" s="3">
        <f t="shared" si="12"/>
        <v>0</v>
      </c>
      <c r="J56" s="3">
        <f t="shared" si="12"/>
        <v>0</v>
      </c>
      <c r="K56" s="37">
        <f t="shared" si="12"/>
        <v>0</v>
      </c>
    </row>
    <row r="57" spans="1:11" x14ac:dyDescent="0.2">
      <c r="C57" s="39"/>
      <c r="D57" s="23"/>
      <c r="E57" s="23"/>
      <c r="F57" s="23"/>
      <c r="G57" s="20"/>
      <c r="H57" s="20"/>
      <c r="I57" s="20"/>
      <c r="J57" s="13"/>
      <c r="K57" s="72"/>
    </row>
    <row r="58" spans="1:11" ht="13.5" thickBot="1" x14ac:dyDescent="0.25">
      <c r="C58" s="40"/>
      <c r="D58" s="41"/>
      <c r="E58" s="41"/>
      <c r="F58" s="41"/>
      <c r="G58" s="42"/>
      <c r="H58" s="42"/>
      <c r="I58" s="42"/>
      <c r="J58" s="73"/>
      <c r="K58" s="74"/>
    </row>
    <row r="59" spans="1:11" x14ac:dyDescent="0.2">
      <c r="C59" s="12"/>
      <c r="D59" s="12"/>
      <c r="E59" s="12"/>
      <c r="F59" s="12"/>
    </row>
    <row r="60" spans="1:11" x14ac:dyDescent="0.2">
      <c r="C60" s="12"/>
      <c r="D60" s="12"/>
      <c r="E60" s="12"/>
      <c r="F60" s="12"/>
    </row>
    <row r="61" spans="1:11" x14ac:dyDescent="0.2">
      <c r="C61" s="12"/>
      <c r="D61" s="12"/>
      <c r="E61" s="12"/>
      <c r="F61" s="12"/>
    </row>
    <row r="62" spans="1:11" x14ac:dyDescent="0.2">
      <c r="C62" s="12"/>
      <c r="D62" s="12"/>
      <c r="E62" s="12"/>
      <c r="F62" s="12"/>
    </row>
    <row r="63" spans="1:11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C4" name="Rango3"/>
    <protectedRange sqref="B8:G39" name="Rango1"/>
    <protectedRange sqref="J8:J39" name="Rango2"/>
    <protectedRange sqref="F4" name="Rango4"/>
  </protectedRanges>
  <autoFilter ref="B7:K7"/>
  <phoneticPr fontId="2" type="noConversion"/>
  <conditionalFormatting sqref="C47">
    <cfRule type="expression" dxfId="12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9:J39">
      <formula1>7</formula1>
    </dataValidation>
    <dataValidation type="whole" operator="lessThan" allowBlank="1" showInputMessage="1" showErrorMessage="1" errorTitle="ERROR" error="No pueden ser más de 6 preguntas. Lee las pautas de la medición de la lectura comprensiva." sqref="J8">
      <formula1>7</formula1>
    </dataValidation>
  </dataValidations>
  <pageMargins left="0.75" right="0.75" top="1" bottom="1" header="0" footer="0"/>
  <pageSetup paperSize="9" scale="85" orientation="landscape" r:id="rId1"/>
  <headerFooter alignWithMargins="0"/>
  <rowBreaks count="1" manualBreakCount="1">
    <brk id="39" max="16383" man="1"/>
  </rowBreaks>
  <ignoredErrors>
    <ignoredError sqref="T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X63"/>
  <sheetViews>
    <sheetView showGridLines="0" topLeftCell="A2" zoomScaleNormal="100" zoomScaleSheetLayoutView="100" workbookViewId="0">
      <pane ySplit="6" topLeftCell="A8" activePane="bottomLeft" state="frozen"/>
      <selection activeCell="A2" sqref="A2"/>
      <selection pane="bottomLeft" activeCell="C8" sqref="C8:G36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21" width="5.42578125" hidden="1" customWidth="1"/>
    <col min="22" max="24" width="11.42578125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485</v>
      </c>
      <c r="G4" s="83"/>
      <c r="H4" s="83"/>
      <c r="I4" s="84"/>
      <c r="J4" s="78" t="s">
        <v>49</v>
      </c>
      <c r="K4" s="79" t="s">
        <v>15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13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42</v>
      </c>
      <c r="O6" s="57"/>
      <c r="P6" s="57"/>
      <c r="Q6" s="57"/>
      <c r="R6" s="57"/>
      <c r="S6" s="57"/>
    </row>
    <row r="7" spans="1:22" ht="35.25" customHeight="1" x14ac:dyDescent="0.2">
      <c r="A7" s="68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 t="s">
        <v>43</v>
      </c>
      <c r="Q7" s="46" t="s">
        <v>44</v>
      </c>
      <c r="R7" s="46" t="s">
        <v>45</v>
      </c>
      <c r="S7" s="46" t="s">
        <v>46</v>
      </c>
      <c r="T7" s="46" t="s">
        <v>47</v>
      </c>
      <c r="U7" s="46">
        <v>1</v>
      </c>
    </row>
    <row r="8" spans="1:22" x14ac:dyDescent="0.2">
      <c r="A8" s="12">
        <v>1</v>
      </c>
      <c r="B8" s="5"/>
      <c r="C8" s="160" t="s">
        <v>81</v>
      </c>
      <c r="D8" s="123" t="s">
        <v>163</v>
      </c>
      <c r="E8" s="138" t="s">
        <v>184</v>
      </c>
      <c r="F8" s="3"/>
      <c r="G8" s="3"/>
      <c r="H8" s="75" t="str">
        <f t="shared" ref="H8:H39" si="0">IF(G8=0,"",(F8*60)/G8)</f>
        <v/>
      </c>
      <c r="I8" s="54" t="str">
        <f t="shared" ref="I8:I39" si="1">IF(H8="","",H8/90)</f>
        <v/>
      </c>
      <c r="J8" s="3"/>
      <c r="K8" s="6">
        <f t="shared" ref="K8:K39" si="2">J8/6</f>
        <v>0</v>
      </c>
      <c r="N8" s="48" t="str">
        <f t="shared" ref="N8:N39" si="3">IF(I8="","",(IF(I8=0%,0,IF(I8&lt;100%,1,IF(I8=100%,2,IF(I8&gt;100%,3,0))))))</f>
        <v/>
      </c>
      <c r="O8" s="49">
        <f t="shared" ref="O8:O39" si="4">IF(N8=2,IF(J8=0,1,0),IF(N8=3,IF(J8=0,2,0),0))</f>
        <v>0</v>
      </c>
      <c r="P8" s="49">
        <f t="shared" ref="P8:P39" si="5">IF(N8=2,IF(J8=1,1,0),IF(N8=3,IF(J8=1,2,0),0))</f>
        <v>0</v>
      </c>
      <c r="Q8" s="49">
        <f t="shared" ref="Q8:Q39" si="6">IF(N8=2,IF(J8=2,1,0),IF(N8=3,IF(J8=2,2,0),0))</f>
        <v>0</v>
      </c>
      <c r="R8" s="49">
        <f t="shared" ref="R8:R39" si="7">IF(N8=2,IF(J8=3,1,0),IF(N8=3,IF(J8=3,2,0),0))</f>
        <v>0</v>
      </c>
      <c r="S8" s="50">
        <f t="shared" ref="S8:S39" si="8">IF(N8=2,IF(J8=4,1,0),IF(N8=3,IF(J8=4,2,0),0))</f>
        <v>0</v>
      </c>
      <c r="T8" s="50">
        <f t="shared" ref="T8:T39" si="9">IF(N8=2,IF(J8=5,1,0),IF(N8=3,IF(J8=5,2,0),0))</f>
        <v>0</v>
      </c>
      <c r="U8" s="50">
        <f t="shared" ref="U8:U39" si="10">IF(N8=2,IF(J8=6,1,0),IF(N8=3,IF(J8=6,2,0),0))</f>
        <v>0</v>
      </c>
      <c r="V8" t="s">
        <v>34</v>
      </c>
    </row>
    <row r="9" spans="1:22" x14ac:dyDescent="0.2">
      <c r="A9" s="12">
        <v>2</v>
      </c>
      <c r="B9" s="5"/>
      <c r="C9" s="160" t="s">
        <v>145</v>
      </c>
      <c r="D9" s="123" t="s">
        <v>164</v>
      </c>
      <c r="E9" s="138" t="s">
        <v>185</v>
      </c>
      <c r="F9" s="3"/>
      <c r="G9" s="3"/>
      <c r="H9" s="75" t="str">
        <f t="shared" si="0"/>
        <v/>
      </c>
      <c r="I9" s="54" t="str">
        <f t="shared" si="1"/>
        <v/>
      </c>
      <c r="J9" s="3"/>
      <c r="K9" s="6">
        <f t="shared" si="2"/>
        <v>0</v>
      </c>
      <c r="N9" s="48" t="str">
        <f t="shared" si="3"/>
        <v/>
      </c>
      <c r="O9" s="49">
        <f t="shared" si="4"/>
        <v>0</v>
      </c>
      <c r="P9" s="49">
        <f t="shared" si="5"/>
        <v>0</v>
      </c>
      <c r="Q9" s="49">
        <f t="shared" si="6"/>
        <v>0</v>
      </c>
      <c r="R9" s="49">
        <f t="shared" si="7"/>
        <v>0</v>
      </c>
      <c r="S9" s="50">
        <f t="shared" si="8"/>
        <v>0</v>
      </c>
      <c r="T9" s="50">
        <f t="shared" si="9"/>
        <v>0</v>
      </c>
      <c r="U9" s="50">
        <f t="shared" si="10"/>
        <v>0</v>
      </c>
      <c r="V9" t="s">
        <v>36</v>
      </c>
    </row>
    <row r="10" spans="1:22" x14ac:dyDescent="0.2">
      <c r="A10" s="12">
        <v>3</v>
      </c>
      <c r="B10" s="5"/>
      <c r="C10" s="160" t="s">
        <v>84</v>
      </c>
      <c r="D10" s="123" t="s">
        <v>166</v>
      </c>
      <c r="E10" s="138" t="s">
        <v>186</v>
      </c>
      <c r="F10" s="3"/>
      <c r="G10" s="3"/>
      <c r="H10" s="75" t="str">
        <f t="shared" si="0"/>
        <v/>
      </c>
      <c r="I10" s="54" t="str">
        <f t="shared" si="1"/>
        <v/>
      </c>
      <c r="J10" s="3"/>
      <c r="K10" s="6">
        <f t="shared" si="2"/>
        <v>0</v>
      </c>
      <c r="N10" s="48" t="str">
        <f t="shared" si="3"/>
        <v/>
      </c>
      <c r="O10" s="49">
        <f t="shared" si="4"/>
        <v>0</v>
      </c>
      <c r="P10" s="49">
        <f t="shared" si="5"/>
        <v>0</v>
      </c>
      <c r="Q10" s="49">
        <f t="shared" si="6"/>
        <v>0</v>
      </c>
      <c r="R10" s="49">
        <f t="shared" si="7"/>
        <v>0</v>
      </c>
      <c r="S10" s="50">
        <f t="shared" si="8"/>
        <v>0</v>
      </c>
      <c r="T10" s="50">
        <f t="shared" si="9"/>
        <v>0</v>
      </c>
      <c r="U10" s="50">
        <f t="shared" si="10"/>
        <v>0</v>
      </c>
      <c r="V10" t="s">
        <v>37</v>
      </c>
    </row>
    <row r="11" spans="1:22" x14ac:dyDescent="0.2">
      <c r="A11" s="12">
        <v>4</v>
      </c>
      <c r="B11" s="5"/>
      <c r="C11" s="160" t="s">
        <v>147</v>
      </c>
      <c r="D11" s="123" t="s">
        <v>167</v>
      </c>
      <c r="E11" s="138" t="s">
        <v>187</v>
      </c>
      <c r="F11" s="3"/>
      <c r="G11" s="3"/>
      <c r="H11" s="75" t="str">
        <f t="shared" si="0"/>
        <v/>
      </c>
      <c r="I11" s="54" t="str">
        <f t="shared" si="1"/>
        <v/>
      </c>
      <c r="J11" s="3"/>
      <c r="K11" s="6">
        <f t="shared" si="2"/>
        <v>0</v>
      </c>
      <c r="N11" s="48" t="str">
        <f t="shared" si="3"/>
        <v/>
      </c>
      <c r="O11" s="49">
        <f t="shared" si="4"/>
        <v>0</v>
      </c>
      <c r="P11" s="49">
        <f t="shared" si="5"/>
        <v>0</v>
      </c>
      <c r="Q11" s="49">
        <f t="shared" si="6"/>
        <v>0</v>
      </c>
      <c r="R11" s="49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  <c r="V11" t="s">
        <v>38</v>
      </c>
    </row>
    <row r="12" spans="1:22" x14ac:dyDescent="0.2">
      <c r="A12" s="12">
        <v>5</v>
      </c>
      <c r="B12" s="5"/>
      <c r="C12" s="159" t="s">
        <v>148</v>
      </c>
      <c r="D12" s="123" t="s">
        <v>168</v>
      </c>
      <c r="E12" s="123" t="s">
        <v>188</v>
      </c>
      <c r="F12" s="3"/>
      <c r="G12" s="3"/>
      <c r="H12" s="75" t="str">
        <f t="shared" si="0"/>
        <v/>
      </c>
      <c r="I12" s="54" t="str">
        <f t="shared" si="1"/>
        <v/>
      </c>
      <c r="J12" s="3"/>
      <c r="K12" s="6">
        <f t="shared" si="2"/>
        <v>0</v>
      </c>
      <c r="N12" s="48" t="str">
        <f t="shared" si="3"/>
        <v/>
      </c>
      <c r="O12" s="49">
        <f t="shared" si="4"/>
        <v>0</v>
      </c>
      <c r="P12" s="49">
        <f t="shared" si="5"/>
        <v>0</v>
      </c>
      <c r="Q12" s="49">
        <f t="shared" si="6"/>
        <v>0</v>
      </c>
      <c r="R12" s="49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  <c r="V12" t="s">
        <v>39</v>
      </c>
    </row>
    <row r="13" spans="1:22" x14ac:dyDescent="0.2">
      <c r="A13" s="12">
        <v>6</v>
      </c>
      <c r="B13" s="5"/>
      <c r="C13" s="160" t="s">
        <v>149</v>
      </c>
      <c r="D13" s="123" t="s">
        <v>169</v>
      </c>
      <c r="E13" s="123" t="s">
        <v>189</v>
      </c>
      <c r="F13" s="3"/>
      <c r="G13" s="3"/>
      <c r="H13" s="75" t="str">
        <f t="shared" si="0"/>
        <v/>
      </c>
      <c r="I13" s="54" t="str">
        <f t="shared" si="1"/>
        <v/>
      </c>
      <c r="J13" s="3"/>
      <c r="K13" s="6">
        <f t="shared" si="2"/>
        <v>0</v>
      </c>
      <c r="N13" s="48" t="str">
        <f t="shared" si="3"/>
        <v/>
      </c>
      <c r="O13" s="49">
        <f t="shared" si="4"/>
        <v>0</v>
      </c>
      <c r="P13" s="49">
        <f t="shared" si="5"/>
        <v>0</v>
      </c>
      <c r="Q13" s="49">
        <f t="shared" si="6"/>
        <v>0</v>
      </c>
      <c r="R13" s="49">
        <f t="shared" si="7"/>
        <v>0</v>
      </c>
      <c r="S13" s="50">
        <f t="shared" si="8"/>
        <v>0</v>
      </c>
      <c r="T13" s="50">
        <f t="shared" si="9"/>
        <v>0</v>
      </c>
      <c r="U13" s="50">
        <f t="shared" si="10"/>
        <v>0</v>
      </c>
      <c r="V13" t="s">
        <v>40</v>
      </c>
    </row>
    <row r="14" spans="1:22" x14ac:dyDescent="0.2">
      <c r="A14" s="12">
        <v>7</v>
      </c>
      <c r="B14" s="5"/>
      <c r="C14" s="160" t="s">
        <v>150</v>
      </c>
      <c r="D14" s="123" t="s">
        <v>170</v>
      </c>
      <c r="E14" s="138" t="s">
        <v>190</v>
      </c>
      <c r="F14" s="3"/>
      <c r="G14" s="3"/>
      <c r="H14" s="75" t="str">
        <f t="shared" si="0"/>
        <v/>
      </c>
      <c r="I14" s="54" t="str">
        <f t="shared" si="1"/>
        <v/>
      </c>
      <c r="J14" s="3"/>
      <c r="K14" s="6">
        <f t="shared" si="2"/>
        <v>0</v>
      </c>
      <c r="N14" s="48" t="str">
        <f t="shared" si="3"/>
        <v/>
      </c>
      <c r="O14" s="49">
        <f t="shared" si="4"/>
        <v>0</v>
      </c>
      <c r="P14" s="49">
        <f t="shared" si="5"/>
        <v>0</v>
      </c>
      <c r="Q14" s="49">
        <f t="shared" si="6"/>
        <v>0</v>
      </c>
      <c r="R14" s="49">
        <f t="shared" si="7"/>
        <v>0</v>
      </c>
      <c r="S14" s="50">
        <f t="shared" si="8"/>
        <v>0</v>
      </c>
      <c r="T14" s="50">
        <f t="shared" si="9"/>
        <v>0</v>
      </c>
      <c r="U14" s="50">
        <f t="shared" si="10"/>
        <v>0</v>
      </c>
      <c r="V14" t="s">
        <v>41</v>
      </c>
    </row>
    <row r="15" spans="1:22" x14ac:dyDescent="0.2">
      <c r="A15" s="12">
        <v>8</v>
      </c>
      <c r="B15" s="5"/>
      <c r="C15" s="160" t="s">
        <v>151</v>
      </c>
      <c r="D15" s="123" t="s">
        <v>171</v>
      </c>
      <c r="E15" s="123" t="s">
        <v>191</v>
      </c>
      <c r="F15" s="3"/>
      <c r="G15" s="3"/>
      <c r="H15" s="75" t="str">
        <f t="shared" si="0"/>
        <v/>
      </c>
      <c r="I15" s="54" t="str">
        <f t="shared" si="1"/>
        <v/>
      </c>
      <c r="J15" s="3"/>
      <c r="K15" s="6">
        <f t="shared" si="2"/>
        <v>0</v>
      </c>
      <c r="N15" s="48" t="str">
        <f t="shared" si="3"/>
        <v/>
      </c>
      <c r="O15" s="49">
        <f t="shared" si="4"/>
        <v>0</v>
      </c>
      <c r="P15" s="49">
        <f t="shared" si="5"/>
        <v>0</v>
      </c>
      <c r="Q15" s="49">
        <f t="shared" si="6"/>
        <v>0</v>
      </c>
      <c r="R15" s="49">
        <f t="shared" si="7"/>
        <v>0</v>
      </c>
      <c r="S15" s="50">
        <f t="shared" si="8"/>
        <v>0</v>
      </c>
      <c r="T15" s="50">
        <f t="shared" si="9"/>
        <v>0</v>
      </c>
      <c r="U15" s="50">
        <f t="shared" si="10"/>
        <v>0</v>
      </c>
      <c r="V15" t="s">
        <v>35</v>
      </c>
    </row>
    <row r="16" spans="1:22" x14ac:dyDescent="0.2">
      <c r="A16" s="12">
        <v>9</v>
      </c>
      <c r="B16" s="5"/>
      <c r="C16" s="167" t="s">
        <v>152</v>
      </c>
      <c r="D16" s="123" t="s">
        <v>172</v>
      </c>
      <c r="E16" s="138" t="s">
        <v>192</v>
      </c>
      <c r="F16" s="3"/>
      <c r="G16" s="3"/>
      <c r="H16" s="75" t="str">
        <f t="shared" si="0"/>
        <v/>
      </c>
      <c r="I16" s="54" t="str">
        <f t="shared" si="1"/>
        <v/>
      </c>
      <c r="J16" s="3"/>
      <c r="K16" s="6">
        <f t="shared" si="2"/>
        <v>0</v>
      </c>
      <c r="N16" s="48" t="str">
        <f t="shared" si="3"/>
        <v/>
      </c>
      <c r="O16" s="49">
        <f t="shared" si="4"/>
        <v>0</v>
      </c>
      <c r="P16" s="49">
        <f t="shared" si="5"/>
        <v>0</v>
      </c>
      <c r="Q16" s="49">
        <f t="shared" si="6"/>
        <v>0</v>
      </c>
      <c r="R16" s="49">
        <f t="shared" si="7"/>
        <v>0</v>
      </c>
      <c r="S16" s="50">
        <f t="shared" si="8"/>
        <v>0</v>
      </c>
      <c r="T16" s="50">
        <f t="shared" si="9"/>
        <v>0</v>
      </c>
      <c r="U16" s="50">
        <f t="shared" si="10"/>
        <v>0</v>
      </c>
    </row>
    <row r="17" spans="1:21" x14ac:dyDescent="0.2">
      <c r="A17" s="12">
        <v>10</v>
      </c>
      <c r="B17" s="5"/>
      <c r="C17" s="160" t="s">
        <v>153</v>
      </c>
      <c r="D17" s="123" t="s">
        <v>173</v>
      </c>
      <c r="E17" s="138" t="s">
        <v>193</v>
      </c>
      <c r="F17" s="3"/>
      <c r="G17" s="3"/>
      <c r="H17" s="75" t="str">
        <f t="shared" si="0"/>
        <v/>
      </c>
      <c r="I17" s="54" t="str">
        <f t="shared" si="1"/>
        <v/>
      </c>
      <c r="J17" s="3"/>
      <c r="K17" s="6">
        <f t="shared" si="2"/>
        <v>0</v>
      </c>
      <c r="N17" s="48" t="str">
        <f t="shared" si="3"/>
        <v/>
      </c>
      <c r="O17" s="49">
        <f t="shared" si="4"/>
        <v>0</v>
      </c>
      <c r="P17" s="49">
        <f t="shared" si="5"/>
        <v>0</v>
      </c>
      <c r="Q17" s="49">
        <f t="shared" si="6"/>
        <v>0</v>
      </c>
      <c r="R17" s="49">
        <f t="shared" si="7"/>
        <v>0</v>
      </c>
      <c r="S17" s="50">
        <f t="shared" si="8"/>
        <v>0</v>
      </c>
      <c r="T17" s="50">
        <f t="shared" si="9"/>
        <v>0</v>
      </c>
      <c r="U17" s="50">
        <f t="shared" si="10"/>
        <v>0</v>
      </c>
    </row>
    <row r="18" spans="1:21" x14ac:dyDescent="0.2">
      <c r="A18" s="12">
        <v>11</v>
      </c>
      <c r="B18" s="5"/>
      <c r="C18" s="160" t="s">
        <v>106</v>
      </c>
      <c r="D18" s="123" t="s">
        <v>174</v>
      </c>
      <c r="E18" s="138" t="s">
        <v>194</v>
      </c>
      <c r="F18" s="3"/>
      <c r="G18" s="3"/>
      <c r="H18" s="75" t="str">
        <f t="shared" si="0"/>
        <v/>
      </c>
      <c r="I18" s="54" t="str">
        <f t="shared" si="1"/>
        <v/>
      </c>
      <c r="J18" s="3"/>
      <c r="K18" s="6">
        <f t="shared" si="2"/>
        <v>0</v>
      </c>
      <c r="N18" s="48" t="str">
        <f t="shared" si="3"/>
        <v/>
      </c>
      <c r="O18" s="49">
        <f t="shared" si="4"/>
        <v>0</v>
      </c>
      <c r="P18" s="49">
        <f t="shared" si="5"/>
        <v>0</v>
      </c>
      <c r="Q18" s="49">
        <f t="shared" si="6"/>
        <v>0</v>
      </c>
      <c r="R18" s="49">
        <f t="shared" si="7"/>
        <v>0</v>
      </c>
      <c r="S18" s="50">
        <f t="shared" si="8"/>
        <v>0</v>
      </c>
      <c r="T18" s="50">
        <f t="shared" si="9"/>
        <v>0</v>
      </c>
      <c r="U18" s="50">
        <f t="shared" si="10"/>
        <v>0</v>
      </c>
    </row>
    <row r="19" spans="1:21" x14ac:dyDescent="0.2">
      <c r="A19" s="12">
        <v>12</v>
      </c>
      <c r="B19" s="5"/>
      <c r="C19" s="160" t="s">
        <v>154</v>
      </c>
      <c r="D19" s="123" t="s">
        <v>175</v>
      </c>
      <c r="E19" s="123" t="s">
        <v>195</v>
      </c>
      <c r="F19" s="3"/>
      <c r="G19" s="3"/>
      <c r="H19" s="75" t="str">
        <f t="shared" si="0"/>
        <v/>
      </c>
      <c r="I19" s="54" t="str">
        <f t="shared" si="1"/>
        <v/>
      </c>
      <c r="J19" s="3"/>
      <c r="K19" s="6">
        <f t="shared" si="2"/>
        <v>0</v>
      </c>
      <c r="N19" s="48" t="str">
        <f t="shared" si="3"/>
        <v/>
      </c>
      <c r="O19" s="49">
        <f t="shared" si="4"/>
        <v>0</v>
      </c>
      <c r="P19" s="49">
        <f t="shared" si="5"/>
        <v>0</v>
      </c>
      <c r="Q19" s="49">
        <f t="shared" si="6"/>
        <v>0</v>
      </c>
      <c r="R19" s="49">
        <f t="shared" si="7"/>
        <v>0</v>
      </c>
      <c r="S19" s="50">
        <f t="shared" si="8"/>
        <v>0</v>
      </c>
      <c r="T19" s="50">
        <f t="shared" si="9"/>
        <v>0</v>
      </c>
      <c r="U19" s="50">
        <f t="shared" si="10"/>
        <v>0</v>
      </c>
    </row>
    <row r="20" spans="1:21" x14ac:dyDescent="0.2">
      <c r="A20" s="12">
        <v>13</v>
      </c>
      <c r="B20" s="5"/>
      <c r="C20" s="160" t="s">
        <v>113</v>
      </c>
      <c r="D20" s="123" t="s">
        <v>91</v>
      </c>
      <c r="E20" s="138" t="s">
        <v>565</v>
      </c>
      <c r="F20" s="3"/>
      <c r="G20" s="3"/>
      <c r="H20" s="75" t="str">
        <f t="shared" si="0"/>
        <v/>
      </c>
      <c r="I20" s="54" t="str">
        <f t="shared" si="1"/>
        <v/>
      </c>
      <c r="J20" s="3"/>
      <c r="K20" s="6">
        <f t="shared" si="2"/>
        <v>0</v>
      </c>
      <c r="N20" s="48" t="str">
        <f t="shared" si="3"/>
        <v/>
      </c>
      <c r="O20" s="49">
        <f t="shared" si="4"/>
        <v>0</v>
      </c>
      <c r="P20" s="49">
        <f t="shared" si="5"/>
        <v>0</v>
      </c>
      <c r="Q20" s="49">
        <f t="shared" si="6"/>
        <v>0</v>
      </c>
      <c r="R20" s="49">
        <f t="shared" si="7"/>
        <v>0</v>
      </c>
      <c r="S20" s="50">
        <f t="shared" si="8"/>
        <v>0</v>
      </c>
      <c r="T20" s="50">
        <f t="shared" si="9"/>
        <v>0</v>
      </c>
      <c r="U20" s="50">
        <f t="shared" si="10"/>
        <v>0</v>
      </c>
    </row>
    <row r="21" spans="1:21" x14ac:dyDescent="0.2">
      <c r="A21" s="12">
        <v>14</v>
      </c>
      <c r="B21" s="5"/>
      <c r="C21" s="160" t="s">
        <v>117</v>
      </c>
      <c r="D21" s="123" t="s">
        <v>566</v>
      </c>
      <c r="E21" s="138" t="s">
        <v>567</v>
      </c>
      <c r="F21" s="3"/>
      <c r="G21" s="3"/>
      <c r="H21" s="75" t="str">
        <f t="shared" si="0"/>
        <v/>
      </c>
      <c r="I21" s="54" t="str">
        <f t="shared" si="1"/>
        <v/>
      </c>
      <c r="J21" s="3"/>
      <c r="K21" s="6">
        <f t="shared" si="2"/>
        <v>0</v>
      </c>
      <c r="N21" s="48" t="str">
        <f t="shared" si="3"/>
        <v/>
      </c>
      <c r="O21" s="49">
        <f t="shared" si="4"/>
        <v>0</v>
      </c>
      <c r="P21" s="49">
        <f t="shared" si="5"/>
        <v>0</v>
      </c>
      <c r="Q21" s="49">
        <f t="shared" si="6"/>
        <v>0</v>
      </c>
      <c r="R21" s="49">
        <f t="shared" si="7"/>
        <v>0</v>
      </c>
      <c r="S21" s="50">
        <f t="shared" si="8"/>
        <v>0</v>
      </c>
      <c r="T21" s="50">
        <f t="shared" si="9"/>
        <v>0</v>
      </c>
      <c r="U21" s="50">
        <f t="shared" si="10"/>
        <v>0</v>
      </c>
    </row>
    <row r="22" spans="1:21" x14ac:dyDescent="0.2">
      <c r="A22" s="12">
        <v>15</v>
      </c>
      <c r="B22" s="5"/>
      <c r="C22" s="160" t="s">
        <v>155</v>
      </c>
      <c r="D22" s="123" t="s">
        <v>176</v>
      </c>
      <c r="E22" s="123" t="s">
        <v>196</v>
      </c>
      <c r="F22" s="3"/>
      <c r="G22" s="3"/>
      <c r="H22" s="75" t="str">
        <f t="shared" si="0"/>
        <v/>
      </c>
      <c r="I22" s="54" t="str">
        <f t="shared" si="1"/>
        <v/>
      </c>
      <c r="J22" s="3"/>
      <c r="K22" s="6">
        <f t="shared" si="2"/>
        <v>0</v>
      </c>
      <c r="N22" s="48" t="str">
        <f t="shared" si="3"/>
        <v/>
      </c>
      <c r="O22" s="49">
        <f t="shared" si="4"/>
        <v>0</v>
      </c>
      <c r="P22" s="49">
        <f t="shared" si="5"/>
        <v>0</v>
      </c>
      <c r="Q22" s="49">
        <f t="shared" si="6"/>
        <v>0</v>
      </c>
      <c r="R22" s="49">
        <f t="shared" si="7"/>
        <v>0</v>
      </c>
      <c r="S22" s="50">
        <f t="shared" si="8"/>
        <v>0</v>
      </c>
      <c r="T22" s="50">
        <f t="shared" si="9"/>
        <v>0</v>
      </c>
      <c r="U22" s="50">
        <f t="shared" si="10"/>
        <v>0</v>
      </c>
    </row>
    <row r="23" spans="1:21" x14ac:dyDescent="0.2">
      <c r="A23" s="12">
        <v>16</v>
      </c>
      <c r="B23" s="5"/>
      <c r="C23" s="160" t="s">
        <v>98</v>
      </c>
      <c r="D23" s="123" t="s">
        <v>177</v>
      </c>
      <c r="E23" s="123" t="s">
        <v>568</v>
      </c>
      <c r="F23" s="3"/>
      <c r="G23" s="3"/>
      <c r="H23" s="75" t="str">
        <f t="shared" si="0"/>
        <v/>
      </c>
      <c r="I23" s="54" t="str">
        <f t="shared" si="1"/>
        <v/>
      </c>
      <c r="J23" s="3"/>
      <c r="K23" s="6">
        <f t="shared" si="2"/>
        <v>0</v>
      </c>
      <c r="N23" s="48" t="str">
        <f t="shared" si="3"/>
        <v/>
      </c>
      <c r="O23" s="49">
        <f t="shared" si="4"/>
        <v>0</v>
      </c>
      <c r="P23" s="49">
        <f t="shared" si="5"/>
        <v>0</v>
      </c>
      <c r="Q23" s="49">
        <f t="shared" si="6"/>
        <v>0</v>
      </c>
      <c r="R23" s="49">
        <f t="shared" si="7"/>
        <v>0</v>
      </c>
      <c r="S23" s="50">
        <f t="shared" si="8"/>
        <v>0</v>
      </c>
      <c r="T23" s="50">
        <f t="shared" si="9"/>
        <v>0</v>
      </c>
      <c r="U23" s="50">
        <f t="shared" si="10"/>
        <v>0</v>
      </c>
    </row>
    <row r="24" spans="1:21" x14ac:dyDescent="0.2">
      <c r="A24" s="12">
        <v>17</v>
      </c>
      <c r="B24" s="5"/>
      <c r="C24" s="160" t="s">
        <v>156</v>
      </c>
      <c r="D24" s="123" t="s">
        <v>178</v>
      </c>
      <c r="E24" s="138" t="s">
        <v>197</v>
      </c>
      <c r="F24" s="3"/>
      <c r="G24" s="3"/>
      <c r="H24" s="75" t="str">
        <f t="shared" si="0"/>
        <v/>
      </c>
      <c r="I24" s="54" t="str">
        <f t="shared" si="1"/>
        <v/>
      </c>
      <c r="J24" s="3"/>
      <c r="K24" s="6">
        <f t="shared" si="2"/>
        <v>0</v>
      </c>
      <c r="N24" s="48" t="str">
        <f t="shared" si="3"/>
        <v/>
      </c>
      <c r="O24" s="49">
        <f t="shared" si="4"/>
        <v>0</v>
      </c>
      <c r="P24" s="49">
        <f t="shared" si="5"/>
        <v>0</v>
      </c>
      <c r="Q24" s="49">
        <f t="shared" si="6"/>
        <v>0</v>
      </c>
      <c r="R24" s="49">
        <f t="shared" si="7"/>
        <v>0</v>
      </c>
      <c r="S24" s="50">
        <f t="shared" si="8"/>
        <v>0</v>
      </c>
      <c r="T24" s="50">
        <f t="shared" si="9"/>
        <v>0</v>
      </c>
      <c r="U24" s="50">
        <f t="shared" si="10"/>
        <v>0</v>
      </c>
    </row>
    <row r="25" spans="1:21" x14ac:dyDescent="0.2">
      <c r="A25" s="12">
        <v>18</v>
      </c>
      <c r="B25" s="5"/>
      <c r="C25" s="160" t="s">
        <v>157</v>
      </c>
      <c r="D25" s="123" t="s">
        <v>146</v>
      </c>
      <c r="E25" s="138" t="s">
        <v>569</v>
      </c>
      <c r="F25" s="3"/>
      <c r="G25" s="3"/>
      <c r="H25" s="75" t="str">
        <f t="shared" si="0"/>
        <v/>
      </c>
      <c r="I25" s="54" t="str">
        <f t="shared" si="1"/>
        <v/>
      </c>
      <c r="J25" s="3"/>
      <c r="K25" s="6">
        <f t="shared" si="2"/>
        <v>0</v>
      </c>
      <c r="N25" s="48" t="str">
        <f t="shared" si="3"/>
        <v/>
      </c>
      <c r="O25" s="49">
        <f t="shared" si="4"/>
        <v>0</v>
      </c>
      <c r="P25" s="49">
        <f t="shared" si="5"/>
        <v>0</v>
      </c>
      <c r="Q25" s="49">
        <f t="shared" si="6"/>
        <v>0</v>
      </c>
      <c r="R25" s="49">
        <f t="shared" si="7"/>
        <v>0</v>
      </c>
      <c r="S25" s="50">
        <f t="shared" si="8"/>
        <v>0</v>
      </c>
      <c r="T25" s="50">
        <f t="shared" si="9"/>
        <v>0</v>
      </c>
      <c r="U25" s="50">
        <f t="shared" si="10"/>
        <v>0</v>
      </c>
    </row>
    <row r="26" spans="1:21" x14ac:dyDescent="0.2">
      <c r="A26" s="12">
        <v>19</v>
      </c>
      <c r="B26" s="5"/>
      <c r="C26" s="160" t="s">
        <v>158</v>
      </c>
      <c r="D26" s="123" t="s">
        <v>106</v>
      </c>
      <c r="E26" s="138" t="s">
        <v>198</v>
      </c>
      <c r="F26" s="3"/>
      <c r="G26" s="3"/>
      <c r="H26" s="75" t="str">
        <f t="shared" si="0"/>
        <v/>
      </c>
      <c r="I26" s="54" t="str">
        <f t="shared" si="1"/>
        <v/>
      </c>
      <c r="J26" s="3"/>
      <c r="K26" s="6">
        <f t="shared" si="2"/>
        <v>0</v>
      </c>
      <c r="N26" s="48" t="str">
        <f t="shared" si="3"/>
        <v/>
      </c>
      <c r="O26" s="49">
        <f t="shared" si="4"/>
        <v>0</v>
      </c>
      <c r="P26" s="49">
        <f t="shared" si="5"/>
        <v>0</v>
      </c>
      <c r="Q26" s="49">
        <f t="shared" si="6"/>
        <v>0</v>
      </c>
      <c r="R26" s="49">
        <f t="shared" si="7"/>
        <v>0</v>
      </c>
      <c r="S26" s="50">
        <f t="shared" si="8"/>
        <v>0</v>
      </c>
      <c r="T26" s="50">
        <f t="shared" si="9"/>
        <v>0</v>
      </c>
      <c r="U26" s="50">
        <f t="shared" si="10"/>
        <v>0</v>
      </c>
    </row>
    <row r="27" spans="1:21" x14ac:dyDescent="0.2">
      <c r="A27" s="12">
        <v>20</v>
      </c>
      <c r="B27" s="5"/>
      <c r="C27" s="160" t="s">
        <v>158</v>
      </c>
      <c r="D27" s="123" t="s">
        <v>179</v>
      </c>
      <c r="E27" s="138" t="s">
        <v>199</v>
      </c>
      <c r="F27" s="3"/>
      <c r="G27" s="3"/>
      <c r="H27" s="75" t="str">
        <f t="shared" si="0"/>
        <v/>
      </c>
      <c r="I27" s="54" t="str">
        <f t="shared" si="1"/>
        <v/>
      </c>
      <c r="J27" s="3"/>
      <c r="K27" s="6">
        <f t="shared" si="2"/>
        <v>0</v>
      </c>
      <c r="N27" s="48" t="str">
        <f t="shared" si="3"/>
        <v/>
      </c>
      <c r="O27" s="49">
        <f t="shared" si="4"/>
        <v>0</v>
      </c>
      <c r="P27" s="49">
        <f t="shared" si="5"/>
        <v>0</v>
      </c>
      <c r="Q27" s="49">
        <f t="shared" si="6"/>
        <v>0</v>
      </c>
      <c r="R27" s="49">
        <f t="shared" si="7"/>
        <v>0</v>
      </c>
      <c r="S27" s="50">
        <f t="shared" si="8"/>
        <v>0</v>
      </c>
      <c r="T27" s="50">
        <f t="shared" si="9"/>
        <v>0</v>
      </c>
      <c r="U27" s="50">
        <f t="shared" si="10"/>
        <v>0</v>
      </c>
    </row>
    <row r="28" spans="1:21" x14ac:dyDescent="0.2">
      <c r="A28" s="12">
        <v>21</v>
      </c>
      <c r="B28" s="5"/>
      <c r="C28" s="160" t="s">
        <v>159</v>
      </c>
      <c r="D28" s="138" t="s">
        <v>180</v>
      </c>
      <c r="E28" s="138" t="s">
        <v>200</v>
      </c>
      <c r="F28" s="3"/>
      <c r="G28" s="3"/>
      <c r="H28" s="75" t="str">
        <f t="shared" si="0"/>
        <v/>
      </c>
      <c r="I28" s="54" t="str">
        <f t="shared" si="1"/>
        <v/>
      </c>
      <c r="J28" s="3"/>
      <c r="K28" s="6">
        <f t="shared" si="2"/>
        <v>0</v>
      </c>
      <c r="N28" s="48" t="str">
        <f t="shared" si="3"/>
        <v/>
      </c>
      <c r="O28" s="49">
        <f t="shared" si="4"/>
        <v>0</v>
      </c>
      <c r="P28" s="49">
        <f t="shared" si="5"/>
        <v>0</v>
      </c>
      <c r="Q28" s="49">
        <f t="shared" si="6"/>
        <v>0</v>
      </c>
      <c r="R28" s="49">
        <f t="shared" si="7"/>
        <v>0</v>
      </c>
      <c r="S28" s="50">
        <f t="shared" si="8"/>
        <v>0</v>
      </c>
      <c r="T28" s="50">
        <f t="shared" si="9"/>
        <v>0</v>
      </c>
      <c r="U28" s="50">
        <f t="shared" si="10"/>
        <v>0</v>
      </c>
    </row>
    <row r="29" spans="1:21" x14ac:dyDescent="0.2">
      <c r="A29" s="12">
        <v>22</v>
      </c>
      <c r="B29" s="5"/>
      <c r="C29" s="160" t="s">
        <v>115</v>
      </c>
      <c r="D29" s="123" t="s">
        <v>181</v>
      </c>
      <c r="E29" s="138" t="s">
        <v>201</v>
      </c>
      <c r="F29" s="3"/>
      <c r="G29" s="3"/>
      <c r="H29" s="75" t="str">
        <f t="shared" si="0"/>
        <v/>
      </c>
      <c r="I29" s="54" t="str">
        <f t="shared" si="1"/>
        <v/>
      </c>
      <c r="J29" s="3"/>
      <c r="K29" s="6">
        <f t="shared" si="2"/>
        <v>0</v>
      </c>
      <c r="N29" s="48" t="str">
        <f t="shared" si="3"/>
        <v/>
      </c>
      <c r="O29" s="49">
        <f t="shared" si="4"/>
        <v>0</v>
      </c>
      <c r="P29" s="49">
        <f t="shared" si="5"/>
        <v>0</v>
      </c>
      <c r="Q29" s="49">
        <f t="shared" si="6"/>
        <v>0</v>
      </c>
      <c r="R29" s="49">
        <f t="shared" si="7"/>
        <v>0</v>
      </c>
      <c r="S29" s="50">
        <f t="shared" si="8"/>
        <v>0</v>
      </c>
      <c r="T29" s="50">
        <f t="shared" si="9"/>
        <v>0</v>
      </c>
      <c r="U29" s="50">
        <f t="shared" si="10"/>
        <v>0</v>
      </c>
    </row>
    <row r="30" spans="1:21" x14ac:dyDescent="0.2">
      <c r="A30" s="12">
        <v>23</v>
      </c>
      <c r="B30" s="5"/>
      <c r="C30" s="160" t="s">
        <v>160</v>
      </c>
      <c r="D30" s="123" t="s">
        <v>91</v>
      </c>
      <c r="E30" s="123" t="s">
        <v>202</v>
      </c>
      <c r="F30" s="3"/>
      <c r="G30" s="3"/>
      <c r="H30" s="75" t="str">
        <f t="shared" si="0"/>
        <v/>
      </c>
      <c r="I30" s="54" t="str">
        <f t="shared" si="1"/>
        <v/>
      </c>
      <c r="J30" s="3"/>
      <c r="K30" s="6">
        <f t="shared" si="2"/>
        <v>0</v>
      </c>
      <c r="N30" s="48" t="str">
        <f t="shared" si="3"/>
        <v/>
      </c>
      <c r="O30" s="49">
        <f t="shared" si="4"/>
        <v>0</v>
      </c>
      <c r="P30" s="49">
        <f t="shared" si="5"/>
        <v>0</v>
      </c>
      <c r="Q30" s="49">
        <f t="shared" si="6"/>
        <v>0</v>
      </c>
      <c r="R30" s="49">
        <f t="shared" si="7"/>
        <v>0</v>
      </c>
      <c r="S30" s="50">
        <f t="shared" si="8"/>
        <v>0</v>
      </c>
      <c r="T30" s="50">
        <f t="shared" si="9"/>
        <v>0</v>
      </c>
      <c r="U30" s="50">
        <f t="shared" si="10"/>
        <v>0</v>
      </c>
    </row>
    <row r="31" spans="1:21" x14ac:dyDescent="0.2">
      <c r="A31" s="12">
        <v>24</v>
      </c>
      <c r="B31" s="5"/>
      <c r="C31" s="160" t="s">
        <v>570</v>
      </c>
      <c r="D31" s="123" t="s">
        <v>220</v>
      </c>
      <c r="E31" s="138" t="s">
        <v>571</v>
      </c>
      <c r="F31" s="3"/>
      <c r="G31" s="3"/>
      <c r="H31" s="75" t="str">
        <f t="shared" si="0"/>
        <v/>
      </c>
      <c r="I31" s="54" t="str">
        <f t="shared" si="1"/>
        <v/>
      </c>
      <c r="J31" s="3"/>
      <c r="K31" s="6">
        <f t="shared" si="2"/>
        <v>0</v>
      </c>
      <c r="N31" s="48" t="str">
        <f t="shared" si="3"/>
        <v/>
      </c>
      <c r="O31" s="49">
        <f t="shared" si="4"/>
        <v>0</v>
      </c>
      <c r="P31" s="49">
        <f t="shared" si="5"/>
        <v>0</v>
      </c>
      <c r="Q31" s="49">
        <f t="shared" si="6"/>
        <v>0</v>
      </c>
      <c r="R31" s="49">
        <f t="shared" si="7"/>
        <v>0</v>
      </c>
      <c r="S31" s="50">
        <f t="shared" si="8"/>
        <v>0</v>
      </c>
      <c r="T31" s="50">
        <f t="shared" si="9"/>
        <v>0</v>
      </c>
      <c r="U31" s="50">
        <f t="shared" si="10"/>
        <v>0</v>
      </c>
    </row>
    <row r="32" spans="1:21" x14ac:dyDescent="0.2">
      <c r="A32" s="12">
        <v>25</v>
      </c>
      <c r="B32" s="5"/>
      <c r="C32" s="160" t="s">
        <v>161</v>
      </c>
      <c r="D32" s="123" t="s">
        <v>182</v>
      </c>
      <c r="E32" s="138" t="s">
        <v>203</v>
      </c>
      <c r="F32" s="3"/>
      <c r="G32" s="3"/>
      <c r="H32" s="75" t="str">
        <f t="shared" si="0"/>
        <v/>
      </c>
      <c r="I32" s="54" t="str">
        <f t="shared" si="1"/>
        <v/>
      </c>
      <c r="J32" s="3"/>
      <c r="K32" s="6">
        <f t="shared" si="2"/>
        <v>0</v>
      </c>
      <c r="N32" s="48" t="str">
        <f t="shared" si="3"/>
        <v/>
      </c>
      <c r="O32" s="49">
        <f t="shared" si="4"/>
        <v>0</v>
      </c>
      <c r="P32" s="49">
        <f t="shared" si="5"/>
        <v>0</v>
      </c>
      <c r="Q32" s="49">
        <f t="shared" si="6"/>
        <v>0</v>
      </c>
      <c r="R32" s="49">
        <f t="shared" si="7"/>
        <v>0</v>
      </c>
      <c r="S32" s="50">
        <f t="shared" si="8"/>
        <v>0</v>
      </c>
      <c r="T32" s="50">
        <f t="shared" si="9"/>
        <v>0</v>
      </c>
      <c r="U32" s="50">
        <f t="shared" si="10"/>
        <v>0</v>
      </c>
    </row>
    <row r="33" spans="1:21" x14ac:dyDescent="0.2">
      <c r="A33" s="12">
        <v>26</v>
      </c>
      <c r="B33" s="5"/>
      <c r="C33" s="138" t="s">
        <v>162</v>
      </c>
      <c r="D33" s="138" t="s">
        <v>183</v>
      </c>
      <c r="E33" s="138" t="s">
        <v>204</v>
      </c>
      <c r="F33" s="3"/>
      <c r="G33" s="3"/>
      <c r="H33" s="75" t="str">
        <f t="shared" si="0"/>
        <v/>
      </c>
      <c r="I33" s="54" t="str">
        <f t="shared" si="1"/>
        <v/>
      </c>
      <c r="J33" s="3"/>
      <c r="K33" s="6">
        <f t="shared" si="2"/>
        <v>0</v>
      </c>
      <c r="N33" s="48" t="str">
        <f t="shared" si="3"/>
        <v/>
      </c>
      <c r="O33" s="49">
        <f t="shared" si="4"/>
        <v>0</v>
      </c>
      <c r="P33" s="49">
        <f t="shared" si="5"/>
        <v>0</v>
      </c>
      <c r="Q33" s="49">
        <f t="shared" si="6"/>
        <v>0</v>
      </c>
      <c r="R33" s="49">
        <f t="shared" si="7"/>
        <v>0</v>
      </c>
      <c r="S33" s="50">
        <f t="shared" si="8"/>
        <v>0</v>
      </c>
      <c r="T33" s="50">
        <f t="shared" si="9"/>
        <v>0</v>
      </c>
      <c r="U33" s="50">
        <f t="shared" si="10"/>
        <v>0</v>
      </c>
    </row>
    <row r="34" spans="1:21" x14ac:dyDescent="0.2">
      <c r="A34" s="12">
        <v>27</v>
      </c>
      <c r="B34" s="5"/>
      <c r="C34" s="123"/>
      <c r="D34" s="123"/>
      <c r="E34" s="138"/>
      <c r="F34" s="3"/>
      <c r="G34" s="3"/>
      <c r="H34" s="75" t="str">
        <f t="shared" si="0"/>
        <v/>
      </c>
      <c r="I34" s="54" t="str">
        <f t="shared" si="1"/>
        <v/>
      </c>
      <c r="J34" s="3"/>
      <c r="K34" s="6">
        <f t="shared" si="2"/>
        <v>0</v>
      </c>
      <c r="N34" s="48" t="str">
        <f t="shared" si="3"/>
        <v/>
      </c>
      <c r="O34" s="49">
        <f t="shared" si="4"/>
        <v>0</v>
      </c>
      <c r="P34" s="49">
        <f t="shared" si="5"/>
        <v>0</v>
      </c>
      <c r="Q34" s="49">
        <f t="shared" si="6"/>
        <v>0</v>
      </c>
      <c r="R34" s="49">
        <f t="shared" si="7"/>
        <v>0</v>
      </c>
      <c r="S34" s="50">
        <f t="shared" si="8"/>
        <v>0</v>
      </c>
      <c r="T34" s="50">
        <f t="shared" si="9"/>
        <v>0</v>
      </c>
      <c r="U34" s="50">
        <f t="shared" si="10"/>
        <v>0</v>
      </c>
    </row>
    <row r="35" spans="1:21" x14ac:dyDescent="0.2">
      <c r="A35" s="12">
        <v>28</v>
      </c>
      <c r="B35" s="5"/>
      <c r="C35" s="123"/>
      <c r="D35" s="123"/>
      <c r="E35" s="123"/>
      <c r="F35" s="3"/>
      <c r="G35" s="3"/>
      <c r="H35" s="75" t="str">
        <f t="shared" si="0"/>
        <v/>
      </c>
      <c r="I35" s="54" t="str">
        <f t="shared" si="1"/>
        <v/>
      </c>
      <c r="J35" s="3"/>
      <c r="K35" s="6">
        <f t="shared" si="2"/>
        <v>0</v>
      </c>
      <c r="N35" s="48" t="str">
        <f t="shared" si="3"/>
        <v/>
      </c>
      <c r="O35" s="49">
        <f t="shared" si="4"/>
        <v>0</v>
      </c>
      <c r="P35" s="49">
        <f t="shared" si="5"/>
        <v>0</v>
      </c>
      <c r="Q35" s="49">
        <f t="shared" si="6"/>
        <v>0</v>
      </c>
      <c r="R35" s="49">
        <f t="shared" si="7"/>
        <v>0</v>
      </c>
      <c r="S35" s="50">
        <f t="shared" si="8"/>
        <v>0</v>
      </c>
      <c r="T35" s="50">
        <f t="shared" si="9"/>
        <v>0</v>
      </c>
      <c r="U35" s="50">
        <f t="shared" si="10"/>
        <v>0</v>
      </c>
    </row>
    <row r="36" spans="1:21" x14ac:dyDescent="0.2">
      <c r="A36" s="12">
        <v>29</v>
      </c>
      <c r="B36" s="5"/>
      <c r="C36" s="3"/>
      <c r="D36" s="3"/>
      <c r="E36" s="3"/>
      <c r="F36" s="3"/>
      <c r="G36" s="3"/>
      <c r="H36" s="75" t="str">
        <f t="shared" si="0"/>
        <v/>
      </c>
      <c r="I36" s="54" t="str">
        <f t="shared" si="1"/>
        <v/>
      </c>
      <c r="J36" s="3"/>
      <c r="K36" s="6">
        <f t="shared" si="2"/>
        <v>0</v>
      </c>
      <c r="N36" s="48" t="str">
        <f t="shared" si="3"/>
        <v/>
      </c>
      <c r="O36" s="49">
        <f t="shared" si="4"/>
        <v>0</v>
      </c>
      <c r="P36" s="49">
        <f t="shared" si="5"/>
        <v>0</v>
      </c>
      <c r="Q36" s="49">
        <f t="shared" si="6"/>
        <v>0</v>
      </c>
      <c r="R36" s="49">
        <f t="shared" si="7"/>
        <v>0</v>
      </c>
      <c r="S36" s="50">
        <f t="shared" si="8"/>
        <v>0</v>
      </c>
      <c r="T36" s="50">
        <f t="shared" si="9"/>
        <v>0</v>
      </c>
      <c r="U36" s="50">
        <f t="shared" si="10"/>
        <v>0</v>
      </c>
    </row>
    <row r="37" spans="1:21" x14ac:dyDescent="0.2">
      <c r="A37" s="12">
        <v>30</v>
      </c>
      <c r="B37" s="5"/>
      <c r="C37" s="3"/>
      <c r="D37" s="3"/>
      <c r="E37" s="3"/>
      <c r="F37" s="3"/>
      <c r="G37" s="3"/>
      <c r="H37" s="75" t="str">
        <f t="shared" si="0"/>
        <v/>
      </c>
      <c r="I37" s="54" t="str">
        <f t="shared" si="1"/>
        <v/>
      </c>
      <c r="J37" s="3"/>
      <c r="K37" s="6">
        <f t="shared" si="2"/>
        <v>0</v>
      </c>
      <c r="N37" s="48" t="str">
        <f t="shared" si="3"/>
        <v/>
      </c>
      <c r="O37" s="49">
        <f t="shared" si="4"/>
        <v>0</v>
      </c>
      <c r="P37" s="49">
        <f t="shared" si="5"/>
        <v>0</v>
      </c>
      <c r="Q37" s="49">
        <f t="shared" si="6"/>
        <v>0</v>
      </c>
      <c r="R37" s="49">
        <f t="shared" si="7"/>
        <v>0</v>
      </c>
      <c r="S37" s="50">
        <f t="shared" si="8"/>
        <v>0</v>
      </c>
      <c r="T37" s="50">
        <f t="shared" si="9"/>
        <v>0</v>
      </c>
      <c r="U37" s="50">
        <f t="shared" si="10"/>
        <v>0</v>
      </c>
    </row>
    <row r="38" spans="1:21" x14ac:dyDescent="0.2">
      <c r="A38" s="12">
        <v>31</v>
      </c>
      <c r="B38" s="5"/>
      <c r="C38" s="3"/>
      <c r="D38" s="3"/>
      <c r="E38" s="3"/>
      <c r="F38" s="3"/>
      <c r="G38" s="3"/>
      <c r="H38" s="75" t="str">
        <f t="shared" si="0"/>
        <v/>
      </c>
      <c r="I38" s="54" t="str">
        <f t="shared" si="1"/>
        <v/>
      </c>
      <c r="J38" s="3"/>
      <c r="K38" s="6">
        <f t="shared" si="2"/>
        <v>0</v>
      </c>
      <c r="N38" s="48" t="str">
        <f t="shared" si="3"/>
        <v/>
      </c>
      <c r="O38" s="49">
        <f t="shared" si="4"/>
        <v>0</v>
      </c>
      <c r="P38" s="49">
        <f t="shared" si="5"/>
        <v>0</v>
      </c>
      <c r="Q38" s="49">
        <f t="shared" si="6"/>
        <v>0</v>
      </c>
      <c r="R38" s="49">
        <f t="shared" si="7"/>
        <v>0</v>
      </c>
      <c r="S38" s="50">
        <f t="shared" si="8"/>
        <v>0</v>
      </c>
      <c r="T38" s="50">
        <f t="shared" si="9"/>
        <v>0</v>
      </c>
      <c r="U38" s="50">
        <f t="shared" si="10"/>
        <v>0</v>
      </c>
    </row>
    <row r="39" spans="1:21" ht="13.5" thickBot="1" x14ac:dyDescent="0.25">
      <c r="A39" s="12">
        <v>32</v>
      </c>
      <c r="B39" s="7"/>
      <c r="C39" s="8"/>
      <c r="D39" s="8"/>
      <c r="E39" s="8"/>
      <c r="F39" s="8"/>
      <c r="G39" s="8"/>
      <c r="H39" s="76" t="str">
        <f t="shared" si="0"/>
        <v/>
      </c>
      <c r="I39" s="58" t="str">
        <f t="shared" si="1"/>
        <v/>
      </c>
      <c r="J39" s="8"/>
      <c r="K39" s="9">
        <f t="shared" si="2"/>
        <v>0</v>
      </c>
      <c r="N39" s="51" t="str">
        <f t="shared" si="3"/>
        <v/>
      </c>
      <c r="O39" s="52">
        <f t="shared" si="4"/>
        <v>0</v>
      </c>
      <c r="P39" s="52">
        <f t="shared" si="5"/>
        <v>0</v>
      </c>
      <c r="Q39" s="52">
        <f t="shared" si="6"/>
        <v>0</v>
      </c>
      <c r="R39" s="52">
        <f t="shared" si="7"/>
        <v>0</v>
      </c>
      <c r="S39" s="53">
        <f t="shared" si="8"/>
        <v>0</v>
      </c>
      <c r="T39" s="50">
        <f t="shared" si="9"/>
        <v>0</v>
      </c>
      <c r="U39" s="50">
        <f t="shared" si="10"/>
        <v>0</v>
      </c>
    </row>
    <row r="40" spans="1:21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21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21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21" x14ac:dyDescent="0.2">
      <c r="A43" s="2"/>
      <c r="B43" s="2"/>
      <c r="C43" s="24"/>
      <c r="D43" s="25"/>
      <c r="E43" s="70"/>
      <c r="F43" s="26" t="s">
        <v>20</v>
      </c>
      <c r="G43" s="27"/>
      <c r="H43" s="27"/>
      <c r="I43" s="27"/>
      <c r="J43" s="70"/>
      <c r="K43" s="71"/>
    </row>
    <row r="44" spans="1:21" x14ac:dyDescent="0.2">
      <c r="A44" s="2"/>
      <c r="B44" s="2"/>
      <c r="C44" s="29"/>
      <c r="D44" s="18"/>
      <c r="E44" s="18"/>
      <c r="F44" s="18"/>
      <c r="G44" s="19"/>
      <c r="H44" s="19"/>
      <c r="I44" s="19"/>
      <c r="J44" s="13"/>
      <c r="K44" s="72"/>
    </row>
    <row r="45" spans="1:21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19"/>
      <c r="J45" s="13"/>
      <c r="K45" s="72"/>
    </row>
    <row r="46" spans="1:21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19"/>
      <c r="J46" s="13"/>
      <c r="K46" s="72"/>
    </row>
    <row r="47" spans="1:21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19"/>
      <c r="J47" s="13"/>
      <c r="K47" s="72"/>
    </row>
    <row r="48" spans="1:21" x14ac:dyDescent="0.2">
      <c r="A48" s="2"/>
      <c r="B48" s="2"/>
      <c r="C48" s="32"/>
      <c r="D48" s="21"/>
      <c r="E48" s="20"/>
      <c r="F48" s="20"/>
      <c r="G48" s="20"/>
      <c r="H48" s="20"/>
      <c r="I48" s="19"/>
      <c r="J48" s="13"/>
      <c r="K48" s="72"/>
    </row>
    <row r="49" spans="1:11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23"/>
      <c r="J49" s="12"/>
      <c r="K49" s="72"/>
    </row>
    <row r="50" spans="1:11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20"/>
      <c r="J50" s="13"/>
      <c r="K50" s="72"/>
    </row>
    <row r="51" spans="1:11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20"/>
      <c r="J51" s="13"/>
      <c r="K51" s="72"/>
    </row>
    <row r="52" spans="1:11" x14ac:dyDescent="0.2">
      <c r="A52" s="2"/>
      <c r="B52" s="2"/>
      <c r="C52" s="31" t="s">
        <v>24</v>
      </c>
      <c r="D52" s="20"/>
      <c r="E52" s="16">
        <v>0</v>
      </c>
      <c r="F52" s="16" t="s">
        <v>43</v>
      </c>
      <c r="G52" s="16" t="s">
        <v>44</v>
      </c>
      <c r="H52" s="16" t="s">
        <v>45</v>
      </c>
      <c r="I52" s="16" t="s">
        <v>46</v>
      </c>
      <c r="J52" s="16" t="s">
        <v>47</v>
      </c>
      <c r="K52" s="36">
        <v>1</v>
      </c>
    </row>
    <row r="53" spans="1:11" x14ac:dyDescent="0.2">
      <c r="B53" s="44"/>
      <c r="C53" s="5">
        <f>COUNTIF(I8:I39,"=100%")</f>
        <v>0</v>
      </c>
      <c r="D53" s="20"/>
      <c r="E53" s="3">
        <f t="shared" ref="E53:K53" si="11">COUNTIF(O8:O39,1)</f>
        <v>0</v>
      </c>
      <c r="F53" s="3">
        <f t="shared" si="11"/>
        <v>0</v>
      </c>
      <c r="G53" s="3">
        <f t="shared" si="11"/>
        <v>0</v>
      </c>
      <c r="H53" s="69">
        <f t="shared" si="11"/>
        <v>0</v>
      </c>
      <c r="I53" s="3">
        <f t="shared" si="11"/>
        <v>0</v>
      </c>
      <c r="J53" s="3">
        <f t="shared" si="11"/>
        <v>0</v>
      </c>
      <c r="K53" s="37">
        <f t="shared" si="11"/>
        <v>0</v>
      </c>
    </row>
    <row r="54" spans="1:11" x14ac:dyDescent="0.2">
      <c r="C54" s="32"/>
      <c r="D54" s="20"/>
      <c r="E54" s="22" t="s">
        <v>27</v>
      </c>
      <c r="F54" s="13"/>
      <c r="G54" s="21"/>
      <c r="H54" s="23"/>
      <c r="I54" s="23"/>
      <c r="J54" s="13"/>
      <c r="K54" s="72"/>
    </row>
    <row r="55" spans="1:11" x14ac:dyDescent="0.2">
      <c r="C55" s="31" t="s">
        <v>23</v>
      </c>
      <c r="D55" s="20"/>
      <c r="E55" s="16">
        <v>0</v>
      </c>
      <c r="F55" s="16" t="s">
        <v>43</v>
      </c>
      <c r="G55" s="16" t="s">
        <v>44</v>
      </c>
      <c r="H55" s="16" t="s">
        <v>45</v>
      </c>
      <c r="I55" s="16" t="s">
        <v>46</v>
      </c>
      <c r="J55" s="16" t="s">
        <v>47</v>
      </c>
      <c r="K55" s="36">
        <v>1</v>
      </c>
    </row>
    <row r="56" spans="1:11" x14ac:dyDescent="0.2">
      <c r="C56" s="5">
        <f>COUNTIF(I8:I39,"&gt;100%")</f>
        <v>0</v>
      </c>
      <c r="D56" s="20"/>
      <c r="E56" s="3">
        <f t="shared" ref="E56:K56" si="12">COUNTIF(O8:O39,2)</f>
        <v>0</v>
      </c>
      <c r="F56" s="3">
        <f t="shared" si="12"/>
        <v>0</v>
      </c>
      <c r="G56" s="3">
        <f t="shared" si="12"/>
        <v>0</v>
      </c>
      <c r="H56" s="69">
        <f t="shared" si="12"/>
        <v>0</v>
      </c>
      <c r="I56" s="3">
        <f t="shared" si="12"/>
        <v>0</v>
      </c>
      <c r="J56" s="3">
        <f t="shared" si="12"/>
        <v>0</v>
      </c>
      <c r="K56" s="37">
        <f t="shared" si="12"/>
        <v>0</v>
      </c>
    </row>
    <row r="57" spans="1:11" x14ac:dyDescent="0.2">
      <c r="C57" s="39"/>
      <c r="D57" s="23"/>
      <c r="E57" s="23"/>
      <c r="F57" s="23"/>
      <c r="G57" s="20"/>
      <c r="H57" s="20"/>
      <c r="I57" s="20"/>
      <c r="J57" s="13"/>
      <c r="K57" s="72"/>
    </row>
    <row r="58" spans="1:11" ht="13.5" thickBot="1" x14ac:dyDescent="0.25">
      <c r="C58" s="40"/>
      <c r="D58" s="41"/>
      <c r="E58" s="41"/>
      <c r="F58" s="41"/>
      <c r="G58" s="42"/>
      <c r="H58" s="42"/>
      <c r="I58" s="42"/>
      <c r="J58" s="73"/>
      <c r="K58" s="74"/>
    </row>
    <row r="59" spans="1:11" x14ac:dyDescent="0.2">
      <c r="C59" s="12"/>
      <c r="D59" s="12"/>
      <c r="E59" s="12"/>
      <c r="F59" s="12"/>
    </row>
    <row r="60" spans="1:11" x14ac:dyDescent="0.2">
      <c r="C60" s="12"/>
      <c r="D60" s="12"/>
      <c r="E60" s="12"/>
      <c r="F60" s="12"/>
    </row>
    <row r="61" spans="1:11" x14ac:dyDescent="0.2">
      <c r="C61" s="12"/>
      <c r="D61" s="12"/>
      <c r="E61" s="12"/>
      <c r="F61" s="12"/>
    </row>
    <row r="62" spans="1:11" x14ac:dyDescent="0.2">
      <c r="C62" s="12"/>
      <c r="D62" s="12"/>
      <c r="E62" s="12"/>
      <c r="F62" s="12"/>
    </row>
    <row r="63" spans="1:11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C4" name="Rango3"/>
    <protectedRange sqref="B8:G39" name="Rango1"/>
    <protectedRange sqref="J8:J39" name="Rango2"/>
    <protectedRange sqref="F4" name="Rango4"/>
  </protectedRanges>
  <autoFilter ref="B7:K39"/>
  <phoneticPr fontId="2" type="noConversion"/>
  <conditionalFormatting sqref="C47">
    <cfRule type="expression" dxfId="11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9:J39">
      <formula1>7</formula1>
    </dataValidation>
    <dataValidation type="whole" operator="lessThan" allowBlank="1" showInputMessage="1" showErrorMessage="1" errorTitle="ERROR" error="No pueden ser más de 6 preguntas. Lee las pautas de la medición de la lectura comprensiva." sqref="J8">
      <formula1>7</formula1>
    </dataValidation>
  </dataValidations>
  <pageMargins left="0.75" right="0.75" top="1" bottom="1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X63"/>
  <sheetViews>
    <sheetView showGridLines="0" topLeftCell="A2" zoomScaleNormal="100" zoomScaleSheetLayoutView="100" workbookViewId="0">
      <pane ySplit="6" topLeftCell="A8" activePane="bottomLeft" state="frozen"/>
      <selection activeCell="A2" sqref="A2"/>
      <selection pane="bottomLeft" activeCell="C8" sqref="C8:F34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21" width="5.42578125" hidden="1" customWidth="1"/>
    <col min="22" max="24" width="11.42578125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304</v>
      </c>
      <c r="G4" s="83"/>
      <c r="H4" s="83"/>
      <c r="I4" s="84"/>
      <c r="J4" s="78" t="s">
        <v>49</v>
      </c>
      <c r="K4" s="79" t="s">
        <v>16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7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42</v>
      </c>
      <c r="O6" s="57"/>
      <c r="P6" s="57"/>
      <c r="Q6" s="57"/>
      <c r="R6" s="57"/>
      <c r="S6" s="57"/>
    </row>
    <row r="7" spans="1:22" ht="35.25" customHeight="1" x14ac:dyDescent="0.2">
      <c r="A7" s="68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 t="s">
        <v>43</v>
      </c>
      <c r="Q7" s="46" t="s">
        <v>44</v>
      </c>
      <c r="R7" s="46" t="s">
        <v>45</v>
      </c>
      <c r="S7" s="46" t="s">
        <v>46</v>
      </c>
      <c r="T7" s="46" t="s">
        <v>47</v>
      </c>
      <c r="U7" s="46">
        <v>1</v>
      </c>
    </row>
    <row r="8" spans="1:22" x14ac:dyDescent="0.2">
      <c r="A8" s="12">
        <v>1</v>
      </c>
      <c r="B8" s="3"/>
      <c r="C8" s="165" t="s">
        <v>164</v>
      </c>
      <c r="D8" s="123" t="s">
        <v>220</v>
      </c>
      <c r="E8" s="123" t="s">
        <v>234</v>
      </c>
      <c r="F8" s="3"/>
      <c r="G8" s="3"/>
      <c r="H8" s="75" t="str">
        <f t="shared" ref="H8:H39" si="0">IF(G8=0,"",(F8*60)/G8)</f>
        <v/>
      </c>
      <c r="I8" s="54" t="str">
        <f>IF(H8="","",H8/110)</f>
        <v/>
      </c>
      <c r="J8" s="3"/>
      <c r="K8" s="6">
        <f t="shared" ref="K8:K39" si="1">J8/6</f>
        <v>0</v>
      </c>
      <c r="N8" s="48" t="str">
        <f t="shared" ref="N8:N39" si="2">IF(I8="","",(IF(I8=0%,0,IF(I8&lt;100%,1,IF(I8=100%,2,IF(I8&gt;100%,3,0))))))</f>
        <v/>
      </c>
      <c r="O8" s="49">
        <f t="shared" ref="O8:O39" si="3">IF(N8=2,IF(J8=0,1,0),IF(N8=3,IF(J8=0,2,0),0))</f>
        <v>0</v>
      </c>
      <c r="P8" s="49">
        <f t="shared" ref="P8:P39" si="4">IF(N8=2,IF(J8=1,1,0),IF(N8=3,IF(J8=1,2,0),0))</f>
        <v>0</v>
      </c>
      <c r="Q8" s="49">
        <f t="shared" ref="Q8:Q39" si="5">IF(N8=2,IF(J8=2,1,0),IF(N8=3,IF(J8=2,2,0),0))</f>
        <v>0</v>
      </c>
      <c r="R8" s="49">
        <f t="shared" ref="R8:R39" si="6">IF(N8=2,IF(J8=3,1,0),IF(N8=3,IF(J8=3,2,0),0))</f>
        <v>0</v>
      </c>
      <c r="S8" s="50">
        <f t="shared" ref="S8:S39" si="7">IF(N8=2,IF(J8=4,1,0),IF(N8=3,IF(J8=4,2,0),0))</f>
        <v>0</v>
      </c>
      <c r="T8" s="50">
        <f t="shared" ref="T8:T39" si="8">IF(N8=2,IF(J8=5,1,0),IF(N8=3,IF(J8=5,2,0),0))</f>
        <v>0</v>
      </c>
      <c r="U8" s="50">
        <f t="shared" ref="U8:U39" si="9">IF(N8=2,IF(J8=6,1,0),IF(N8=3,IF(J8=6,2,0),0))</f>
        <v>0</v>
      </c>
      <c r="V8" t="s">
        <v>34</v>
      </c>
    </row>
    <row r="9" spans="1:22" x14ac:dyDescent="0.2">
      <c r="A9" s="12">
        <v>2</v>
      </c>
      <c r="B9" s="3"/>
      <c r="C9" s="165" t="s">
        <v>482</v>
      </c>
      <c r="D9" s="134" t="s">
        <v>483</v>
      </c>
      <c r="E9" s="158" t="s">
        <v>572</v>
      </c>
      <c r="F9" s="3"/>
      <c r="G9" s="3"/>
      <c r="H9" s="75" t="str">
        <f t="shared" si="0"/>
        <v/>
      </c>
      <c r="I9" s="54" t="str">
        <f t="shared" ref="I9:I39" si="10">IF(H9="","",H9/110)</f>
        <v/>
      </c>
      <c r="J9" s="3"/>
      <c r="K9" s="6">
        <f t="shared" si="1"/>
        <v>0</v>
      </c>
      <c r="N9" s="48" t="str">
        <f t="shared" si="2"/>
        <v/>
      </c>
      <c r="O9" s="49">
        <f t="shared" si="3"/>
        <v>0</v>
      </c>
      <c r="P9" s="49">
        <f t="shared" si="4"/>
        <v>0</v>
      </c>
      <c r="Q9" s="49">
        <f t="shared" si="5"/>
        <v>0</v>
      </c>
      <c r="R9" s="49">
        <f t="shared" si="6"/>
        <v>0</v>
      </c>
      <c r="S9" s="50">
        <f t="shared" si="7"/>
        <v>0</v>
      </c>
      <c r="T9" s="50">
        <f t="shared" si="8"/>
        <v>0</v>
      </c>
      <c r="U9" s="50">
        <f t="shared" si="9"/>
        <v>0</v>
      </c>
      <c r="V9" t="s">
        <v>36</v>
      </c>
    </row>
    <row r="10" spans="1:22" x14ac:dyDescent="0.2">
      <c r="A10" s="12">
        <v>3</v>
      </c>
      <c r="B10" s="3"/>
      <c r="C10" s="165" t="s">
        <v>82</v>
      </c>
      <c r="D10" s="123" t="s">
        <v>170</v>
      </c>
      <c r="E10" s="123" t="s">
        <v>235</v>
      </c>
      <c r="F10" s="3"/>
      <c r="G10" s="3"/>
      <c r="H10" s="75" t="str">
        <f t="shared" si="0"/>
        <v/>
      </c>
      <c r="I10" s="54" t="str">
        <f t="shared" si="10"/>
        <v/>
      </c>
      <c r="J10" s="3"/>
      <c r="K10" s="6">
        <f t="shared" si="1"/>
        <v>0</v>
      </c>
      <c r="N10" s="48" t="str">
        <f t="shared" si="2"/>
        <v/>
      </c>
      <c r="O10" s="49">
        <f t="shared" si="3"/>
        <v>0</v>
      </c>
      <c r="P10" s="49">
        <f t="shared" si="4"/>
        <v>0</v>
      </c>
      <c r="Q10" s="49">
        <f t="shared" si="5"/>
        <v>0</v>
      </c>
      <c r="R10" s="49">
        <f t="shared" si="6"/>
        <v>0</v>
      </c>
      <c r="S10" s="50">
        <f t="shared" si="7"/>
        <v>0</v>
      </c>
      <c r="T10" s="50">
        <f t="shared" si="8"/>
        <v>0</v>
      </c>
      <c r="U10" s="50">
        <f t="shared" si="9"/>
        <v>0</v>
      </c>
      <c r="V10" t="s">
        <v>37</v>
      </c>
    </row>
    <row r="11" spans="1:22" x14ac:dyDescent="0.2">
      <c r="A11" s="12">
        <v>4</v>
      </c>
      <c r="B11" s="3"/>
      <c r="C11" s="165" t="s">
        <v>206</v>
      </c>
      <c r="D11" s="123" t="s">
        <v>170</v>
      </c>
      <c r="E11" s="123" t="s">
        <v>236</v>
      </c>
      <c r="F11" s="3"/>
      <c r="G11" s="3"/>
      <c r="H11" s="75" t="str">
        <f t="shared" si="0"/>
        <v/>
      </c>
      <c r="I11" s="54" t="str">
        <f t="shared" si="10"/>
        <v/>
      </c>
      <c r="J11" s="3"/>
      <c r="K11" s="6">
        <f t="shared" si="1"/>
        <v>0</v>
      </c>
      <c r="N11" s="48" t="str">
        <f t="shared" si="2"/>
        <v/>
      </c>
      <c r="O11" s="49">
        <f t="shared" si="3"/>
        <v>0</v>
      </c>
      <c r="P11" s="49">
        <f t="shared" si="4"/>
        <v>0</v>
      </c>
      <c r="Q11" s="49">
        <f t="shared" si="5"/>
        <v>0</v>
      </c>
      <c r="R11" s="49">
        <f t="shared" si="6"/>
        <v>0</v>
      </c>
      <c r="S11" s="50">
        <f t="shared" si="7"/>
        <v>0</v>
      </c>
      <c r="T11" s="50">
        <f t="shared" si="8"/>
        <v>0</v>
      </c>
      <c r="U11" s="50">
        <f t="shared" si="9"/>
        <v>0</v>
      </c>
      <c r="V11" t="s">
        <v>38</v>
      </c>
    </row>
    <row r="12" spans="1:22" x14ac:dyDescent="0.2">
      <c r="A12" s="12">
        <v>5</v>
      </c>
      <c r="B12" s="3"/>
      <c r="C12" s="165" t="s">
        <v>119</v>
      </c>
      <c r="D12" s="138" t="s">
        <v>221</v>
      </c>
      <c r="E12" s="138" t="s">
        <v>237</v>
      </c>
      <c r="F12" s="3"/>
      <c r="G12" s="3"/>
      <c r="H12" s="75" t="str">
        <f t="shared" si="0"/>
        <v/>
      </c>
      <c r="I12" s="54" t="str">
        <f t="shared" si="10"/>
        <v/>
      </c>
      <c r="J12" s="3"/>
      <c r="K12" s="6">
        <f t="shared" si="1"/>
        <v>0</v>
      </c>
      <c r="N12" s="48" t="str">
        <f t="shared" si="2"/>
        <v/>
      </c>
      <c r="O12" s="49">
        <f t="shared" si="3"/>
        <v>0</v>
      </c>
      <c r="P12" s="49">
        <f t="shared" si="4"/>
        <v>0</v>
      </c>
      <c r="Q12" s="49">
        <f t="shared" si="5"/>
        <v>0</v>
      </c>
      <c r="R12" s="49">
        <f t="shared" si="6"/>
        <v>0</v>
      </c>
      <c r="S12" s="50">
        <f t="shared" si="7"/>
        <v>0</v>
      </c>
      <c r="T12" s="50">
        <f t="shared" si="8"/>
        <v>0</v>
      </c>
      <c r="U12" s="50">
        <f t="shared" si="9"/>
        <v>0</v>
      </c>
      <c r="V12" t="s">
        <v>39</v>
      </c>
    </row>
    <row r="13" spans="1:22" x14ac:dyDescent="0.2">
      <c r="A13" s="12">
        <v>6</v>
      </c>
      <c r="B13" s="3"/>
      <c r="C13" s="165" t="s">
        <v>207</v>
      </c>
      <c r="D13" s="123" t="s">
        <v>117</v>
      </c>
      <c r="E13" s="138" t="s">
        <v>238</v>
      </c>
      <c r="F13" s="3"/>
      <c r="G13" s="3"/>
      <c r="H13" s="75" t="str">
        <f t="shared" si="0"/>
        <v/>
      </c>
      <c r="I13" s="54" t="str">
        <f t="shared" si="10"/>
        <v/>
      </c>
      <c r="J13" s="3"/>
      <c r="K13" s="6">
        <f t="shared" si="1"/>
        <v>0</v>
      </c>
      <c r="N13" s="48" t="str">
        <f t="shared" si="2"/>
        <v/>
      </c>
      <c r="O13" s="49">
        <f t="shared" si="3"/>
        <v>0</v>
      </c>
      <c r="P13" s="49">
        <f t="shared" si="4"/>
        <v>0</v>
      </c>
      <c r="Q13" s="49">
        <f t="shared" si="5"/>
        <v>0</v>
      </c>
      <c r="R13" s="49">
        <f t="shared" si="6"/>
        <v>0</v>
      </c>
      <c r="S13" s="50">
        <f t="shared" si="7"/>
        <v>0</v>
      </c>
      <c r="T13" s="50">
        <f t="shared" si="8"/>
        <v>0</v>
      </c>
      <c r="U13" s="50">
        <f t="shared" si="9"/>
        <v>0</v>
      </c>
      <c r="V13" t="s">
        <v>40</v>
      </c>
    </row>
    <row r="14" spans="1:22" x14ac:dyDescent="0.2">
      <c r="A14" s="12">
        <v>7</v>
      </c>
      <c r="B14" s="3"/>
      <c r="C14" s="165" t="s">
        <v>259</v>
      </c>
      <c r="D14" s="123" t="s">
        <v>367</v>
      </c>
      <c r="E14" s="138" t="s">
        <v>486</v>
      </c>
      <c r="F14" s="3"/>
      <c r="G14" s="3"/>
      <c r="H14" s="75" t="str">
        <f t="shared" si="0"/>
        <v/>
      </c>
      <c r="I14" s="54" t="str">
        <f t="shared" si="10"/>
        <v/>
      </c>
      <c r="J14" s="3"/>
      <c r="K14" s="6">
        <f t="shared" si="1"/>
        <v>0</v>
      </c>
      <c r="N14" s="48" t="str">
        <f t="shared" si="2"/>
        <v/>
      </c>
      <c r="O14" s="49">
        <f t="shared" si="3"/>
        <v>0</v>
      </c>
      <c r="P14" s="49">
        <f t="shared" si="4"/>
        <v>0</v>
      </c>
      <c r="Q14" s="49">
        <f t="shared" si="5"/>
        <v>0</v>
      </c>
      <c r="R14" s="49">
        <f t="shared" si="6"/>
        <v>0</v>
      </c>
      <c r="S14" s="50">
        <f t="shared" si="7"/>
        <v>0</v>
      </c>
      <c r="T14" s="50">
        <f t="shared" si="8"/>
        <v>0</v>
      </c>
      <c r="U14" s="50">
        <f t="shared" si="9"/>
        <v>0</v>
      </c>
      <c r="V14" t="s">
        <v>41</v>
      </c>
    </row>
    <row r="15" spans="1:22" x14ac:dyDescent="0.2">
      <c r="A15" s="12">
        <v>8</v>
      </c>
      <c r="B15" s="3"/>
      <c r="C15" s="165" t="s">
        <v>208</v>
      </c>
      <c r="D15" s="123" t="s">
        <v>116</v>
      </c>
      <c r="E15" s="138" t="s">
        <v>239</v>
      </c>
      <c r="F15" s="3"/>
      <c r="G15" s="3"/>
      <c r="H15" s="75" t="str">
        <f t="shared" si="0"/>
        <v/>
      </c>
      <c r="I15" s="54" t="str">
        <f t="shared" si="10"/>
        <v/>
      </c>
      <c r="J15" s="3"/>
      <c r="K15" s="6">
        <f t="shared" si="1"/>
        <v>0</v>
      </c>
      <c r="N15" s="48" t="str">
        <f t="shared" si="2"/>
        <v/>
      </c>
      <c r="O15" s="49">
        <f t="shared" si="3"/>
        <v>0</v>
      </c>
      <c r="P15" s="49">
        <f t="shared" si="4"/>
        <v>0</v>
      </c>
      <c r="Q15" s="49">
        <f t="shared" si="5"/>
        <v>0</v>
      </c>
      <c r="R15" s="49">
        <f t="shared" si="6"/>
        <v>0</v>
      </c>
      <c r="S15" s="50">
        <f t="shared" si="7"/>
        <v>0</v>
      </c>
      <c r="T15" s="50">
        <f t="shared" si="8"/>
        <v>0</v>
      </c>
      <c r="U15" s="50">
        <f t="shared" si="9"/>
        <v>0</v>
      </c>
      <c r="V15" t="s">
        <v>35</v>
      </c>
    </row>
    <row r="16" spans="1:22" x14ac:dyDescent="0.2">
      <c r="A16" s="12">
        <v>9</v>
      </c>
      <c r="B16" s="3"/>
      <c r="C16" s="165" t="s">
        <v>209</v>
      </c>
      <c r="D16" s="123" t="s">
        <v>158</v>
      </c>
      <c r="E16" s="138" t="s">
        <v>240</v>
      </c>
      <c r="F16" s="3"/>
      <c r="G16" s="3"/>
      <c r="H16" s="75" t="str">
        <f t="shared" si="0"/>
        <v/>
      </c>
      <c r="I16" s="54" t="str">
        <f t="shared" si="10"/>
        <v/>
      </c>
      <c r="J16" s="3"/>
      <c r="K16" s="6">
        <f t="shared" si="1"/>
        <v>0</v>
      </c>
      <c r="N16" s="48" t="str">
        <f t="shared" si="2"/>
        <v/>
      </c>
      <c r="O16" s="49">
        <f t="shared" si="3"/>
        <v>0</v>
      </c>
      <c r="P16" s="49">
        <f t="shared" si="4"/>
        <v>0</v>
      </c>
      <c r="Q16" s="49">
        <f t="shared" si="5"/>
        <v>0</v>
      </c>
      <c r="R16" s="49">
        <f t="shared" si="6"/>
        <v>0</v>
      </c>
      <c r="S16" s="50">
        <f t="shared" si="7"/>
        <v>0</v>
      </c>
      <c r="T16" s="50">
        <f t="shared" si="8"/>
        <v>0</v>
      </c>
      <c r="U16" s="50">
        <f t="shared" si="9"/>
        <v>0</v>
      </c>
    </row>
    <row r="17" spans="1:21" x14ac:dyDescent="0.2">
      <c r="A17" s="12">
        <v>10</v>
      </c>
      <c r="B17" s="3"/>
      <c r="C17" s="165" t="s">
        <v>210</v>
      </c>
      <c r="D17" s="123" t="s">
        <v>222</v>
      </c>
      <c r="E17" s="138" t="s">
        <v>241</v>
      </c>
      <c r="F17" s="3"/>
      <c r="G17" s="3"/>
      <c r="H17" s="75" t="str">
        <f t="shared" si="0"/>
        <v/>
      </c>
      <c r="I17" s="54" t="str">
        <f t="shared" si="10"/>
        <v/>
      </c>
      <c r="J17" s="3"/>
      <c r="K17" s="6">
        <f t="shared" si="1"/>
        <v>0</v>
      </c>
      <c r="N17" s="48" t="str">
        <f t="shared" si="2"/>
        <v/>
      </c>
      <c r="O17" s="49">
        <f t="shared" si="3"/>
        <v>0</v>
      </c>
      <c r="P17" s="49">
        <f t="shared" si="4"/>
        <v>0</v>
      </c>
      <c r="Q17" s="49">
        <f t="shared" si="5"/>
        <v>0</v>
      </c>
      <c r="R17" s="49">
        <f t="shared" si="6"/>
        <v>0</v>
      </c>
      <c r="S17" s="50">
        <f t="shared" si="7"/>
        <v>0</v>
      </c>
      <c r="T17" s="50">
        <f t="shared" si="8"/>
        <v>0</v>
      </c>
      <c r="U17" s="50">
        <f t="shared" si="9"/>
        <v>0</v>
      </c>
    </row>
    <row r="18" spans="1:21" x14ac:dyDescent="0.2">
      <c r="A18" s="12">
        <v>11</v>
      </c>
      <c r="B18" s="3"/>
      <c r="C18" s="165" t="s">
        <v>110</v>
      </c>
      <c r="D18" s="138" t="s">
        <v>224</v>
      </c>
      <c r="E18" s="138" t="s">
        <v>242</v>
      </c>
      <c r="F18" s="3"/>
      <c r="G18" s="3"/>
      <c r="H18" s="75" t="str">
        <f t="shared" si="0"/>
        <v/>
      </c>
      <c r="I18" s="54" t="str">
        <f t="shared" si="10"/>
        <v/>
      </c>
      <c r="J18" s="3"/>
      <c r="K18" s="6">
        <f t="shared" si="1"/>
        <v>0</v>
      </c>
      <c r="N18" s="48" t="str">
        <f t="shared" si="2"/>
        <v/>
      </c>
      <c r="O18" s="49">
        <f t="shared" si="3"/>
        <v>0</v>
      </c>
      <c r="P18" s="49">
        <f t="shared" si="4"/>
        <v>0</v>
      </c>
      <c r="Q18" s="49">
        <f t="shared" si="5"/>
        <v>0</v>
      </c>
      <c r="R18" s="49">
        <f t="shared" si="6"/>
        <v>0</v>
      </c>
      <c r="S18" s="50">
        <f t="shared" si="7"/>
        <v>0</v>
      </c>
      <c r="T18" s="50">
        <f t="shared" si="8"/>
        <v>0</v>
      </c>
      <c r="U18" s="50">
        <f t="shared" si="9"/>
        <v>0</v>
      </c>
    </row>
    <row r="19" spans="1:21" x14ac:dyDescent="0.2">
      <c r="A19" s="12">
        <v>12</v>
      </c>
      <c r="B19" s="3"/>
      <c r="C19" s="165" t="s">
        <v>211</v>
      </c>
      <c r="D19" s="123" t="s">
        <v>225</v>
      </c>
      <c r="E19" s="138" t="s">
        <v>243</v>
      </c>
      <c r="F19" s="3"/>
      <c r="G19" s="3"/>
      <c r="H19" s="75" t="str">
        <f t="shared" si="0"/>
        <v/>
      </c>
      <c r="I19" s="54" t="str">
        <f t="shared" si="10"/>
        <v/>
      </c>
      <c r="J19" s="3"/>
      <c r="K19" s="6">
        <f t="shared" si="1"/>
        <v>0</v>
      </c>
      <c r="N19" s="48" t="str">
        <f t="shared" si="2"/>
        <v/>
      </c>
      <c r="O19" s="49">
        <f t="shared" si="3"/>
        <v>0</v>
      </c>
      <c r="P19" s="49">
        <f t="shared" si="4"/>
        <v>0</v>
      </c>
      <c r="Q19" s="49">
        <f t="shared" si="5"/>
        <v>0</v>
      </c>
      <c r="R19" s="49">
        <f t="shared" si="6"/>
        <v>0</v>
      </c>
      <c r="S19" s="50">
        <f t="shared" si="7"/>
        <v>0</v>
      </c>
      <c r="T19" s="50">
        <f t="shared" si="8"/>
        <v>0</v>
      </c>
      <c r="U19" s="50">
        <f t="shared" si="9"/>
        <v>0</v>
      </c>
    </row>
    <row r="20" spans="1:21" x14ac:dyDescent="0.2">
      <c r="A20" s="12">
        <v>13</v>
      </c>
      <c r="B20" s="3"/>
      <c r="C20" s="165" t="s">
        <v>170</v>
      </c>
      <c r="D20" s="123" t="s">
        <v>174</v>
      </c>
      <c r="E20" s="138" t="s">
        <v>244</v>
      </c>
      <c r="F20" s="3"/>
      <c r="G20" s="3"/>
      <c r="H20" s="75" t="str">
        <f t="shared" si="0"/>
        <v/>
      </c>
      <c r="I20" s="54" t="str">
        <f t="shared" si="10"/>
        <v/>
      </c>
      <c r="J20" s="3"/>
      <c r="K20" s="6">
        <f t="shared" si="1"/>
        <v>0</v>
      </c>
      <c r="N20" s="48" t="str">
        <f t="shared" si="2"/>
        <v/>
      </c>
      <c r="O20" s="49">
        <f t="shared" si="3"/>
        <v>0</v>
      </c>
      <c r="P20" s="49">
        <f t="shared" si="4"/>
        <v>0</v>
      </c>
      <c r="Q20" s="49">
        <f t="shared" si="5"/>
        <v>0</v>
      </c>
      <c r="R20" s="49">
        <f t="shared" si="6"/>
        <v>0</v>
      </c>
      <c r="S20" s="50">
        <f t="shared" si="7"/>
        <v>0</v>
      </c>
      <c r="T20" s="50">
        <f t="shared" si="8"/>
        <v>0</v>
      </c>
      <c r="U20" s="50">
        <f t="shared" si="9"/>
        <v>0</v>
      </c>
    </row>
    <row r="21" spans="1:21" x14ac:dyDescent="0.2">
      <c r="A21" s="12">
        <v>14</v>
      </c>
      <c r="B21" s="3"/>
      <c r="C21" s="165" t="s">
        <v>318</v>
      </c>
      <c r="D21" s="123" t="s">
        <v>573</v>
      </c>
      <c r="E21" s="123" t="s">
        <v>574</v>
      </c>
      <c r="F21" s="3"/>
      <c r="G21" s="3"/>
      <c r="H21" s="75" t="str">
        <f t="shared" si="0"/>
        <v/>
      </c>
      <c r="I21" s="54" t="str">
        <f t="shared" si="10"/>
        <v/>
      </c>
      <c r="J21" s="3"/>
      <c r="K21" s="6">
        <f t="shared" si="1"/>
        <v>0</v>
      </c>
      <c r="N21" s="48" t="str">
        <f t="shared" si="2"/>
        <v/>
      </c>
      <c r="O21" s="49">
        <f t="shared" si="3"/>
        <v>0</v>
      </c>
      <c r="P21" s="49">
        <f t="shared" si="4"/>
        <v>0</v>
      </c>
      <c r="Q21" s="49">
        <f t="shared" si="5"/>
        <v>0</v>
      </c>
      <c r="R21" s="49">
        <f t="shared" si="6"/>
        <v>0</v>
      </c>
      <c r="S21" s="50">
        <f t="shared" si="7"/>
        <v>0</v>
      </c>
      <c r="T21" s="50">
        <f t="shared" si="8"/>
        <v>0</v>
      </c>
      <c r="U21" s="50">
        <f t="shared" si="9"/>
        <v>0</v>
      </c>
    </row>
    <row r="22" spans="1:21" x14ac:dyDescent="0.2">
      <c r="A22" s="12">
        <v>15</v>
      </c>
      <c r="B22" s="3"/>
      <c r="C22" s="166" t="s">
        <v>212</v>
      </c>
      <c r="D22" s="123" t="s">
        <v>178</v>
      </c>
      <c r="E22" s="138" t="s">
        <v>245</v>
      </c>
      <c r="F22" s="3"/>
      <c r="G22" s="3"/>
      <c r="H22" s="75" t="str">
        <f t="shared" si="0"/>
        <v/>
      </c>
      <c r="I22" s="54" t="str">
        <f t="shared" si="10"/>
        <v/>
      </c>
      <c r="J22" s="3"/>
      <c r="K22" s="6">
        <f t="shared" si="1"/>
        <v>0</v>
      </c>
      <c r="N22" s="48" t="str">
        <f t="shared" si="2"/>
        <v/>
      </c>
      <c r="O22" s="49">
        <f t="shared" si="3"/>
        <v>0</v>
      </c>
      <c r="P22" s="49">
        <f t="shared" si="4"/>
        <v>0</v>
      </c>
      <c r="Q22" s="49">
        <f t="shared" si="5"/>
        <v>0</v>
      </c>
      <c r="R22" s="49">
        <f t="shared" si="6"/>
        <v>0</v>
      </c>
      <c r="S22" s="50">
        <f t="shared" si="7"/>
        <v>0</v>
      </c>
      <c r="T22" s="50">
        <f t="shared" si="8"/>
        <v>0</v>
      </c>
      <c r="U22" s="50">
        <f t="shared" si="9"/>
        <v>0</v>
      </c>
    </row>
    <row r="23" spans="1:21" x14ac:dyDescent="0.2">
      <c r="A23" s="12">
        <v>16</v>
      </c>
      <c r="B23" s="3"/>
      <c r="C23" s="165" t="s">
        <v>213</v>
      </c>
      <c r="D23" s="123" t="s">
        <v>98</v>
      </c>
      <c r="E23" s="138" t="s">
        <v>246</v>
      </c>
      <c r="F23" s="3"/>
      <c r="G23" s="3"/>
      <c r="H23" s="75" t="str">
        <f t="shared" si="0"/>
        <v/>
      </c>
      <c r="I23" s="54" t="str">
        <f t="shared" si="10"/>
        <v/>
      </c>
      <c r="J23" s="3"/>
      <c r="K23" s="6">
        <f t="shared" si="1"/>
        <v>0</v>
      </c>
      <c r="N23" s="48" t="str">
        <f t="shared" si="2"/>
        <v/>
      </c>
      <c r="O23" s="49">
        <f t="shared" si="3"/>
        <v>0</v>
      </c>
      <c r="P23" s="49">
        <f t="shared" si="4"/>
        <v>0</v>
      </c>
      <c r="Q23" s="49">
        <f t="shared" si="5"/>
        <v>0</v>
      </c>
      <c r="R23" s="49">
        <f t="shared" si="6"/>
        <v>0</v>
      </c>
      <c r="S23" s="50">
        <f t="shared" si="7"/>
        <v>0</v>
      </c>
      <c r="T23" s="50">
        <f t="shared" si="8"/>
        <v>0</v>
      </c>
      <c r="U23" s="50">
        <f t="shared" si="9"/>
        <v>0</v>
      </c>
    </row>
    <row r="24" spans="1:21" x14ac:dyDescent="0.2">
      <c r="A24" s="12">
        <v>17</v>
      </c>
      <c r="B24" s="3"/>
      <c r="C24" s="166" t="s">
        <v>213</v>
      </c>
      <c r="D24" s="123" t="s">
        <v>98</v>
      </c>
      <c r="E24" s="123" t="s">
        <v>247</v>
      </c>
      <c r="F24" s="3"/>
      <c r="G24" s="3"/>
      <c r="H24" s="75" t="str">
        <f t="shared" si="0"/>
        <v/>
      </c>
      <c r="I24" s="54" t="str">
        <f t="shared" si="10"/>
        <v/>
      </c>
      <c r="J24" s="3"/>
      <c r="K24" s="6">
        <f t="shared" si="1"/>
        <v>0</v>
      </c>
      <c r="N24" s="48" t="str">
        <f t="shared" si="2"/>
        <v/>
      </c>
      <c r="O24" s="49">
        <f t="shared" si="3"/>
        <v>0</v>
      </c>
      <c r="P24" s="49">
        <f t="shared" si="4"/>
        <v>0</v>
      </c>
      <c r="Q24" s="49">
        <f t="shared" si="5"/>
        <v>0</v>
      </c>
      <c r="R24" s="49">
        <f t="shared" si="6"/>
        <v>0</v>
      </c>
      <c r="S24" s="50">
        <f t="shared" si="7"/>
        <v>0</v>
      </c>
      <c r="T24" s="50">
        <f t="shared" si="8"/>
        <v>0</v>
      </c>
      <c r="U24" s="50">
        <f t="shared" si="9"/>
        <v>0</v>
      </c>
    </row>
    <row r="25" spans="1:21" x14ac:dyDescent="0.2">
      <c r="A25" s="12">
        <v>18</v>
      </c>
      <c r="B25" s="3"/>
      <c r="C25" s="165" t="s">
        <v>214</v>
      </c>
      <c r="D25" s="123" t="s">
        <v>226</v>
      </c>
      <c r="E25" s="138" t="s">
        <v>248</v>
      </c>
      <c r="F25" s="3"/>
      <c r="G25" s="3"/>
      <c r="H25" s="75" t="str">
        <f t="shared" si="0"/>
        <v/>
      </c>
      <c r="I25" s="54" t="str">
        <f t="shared" si="10"/>
        <v/>
      </c>
      <c r="J25" s="3"/>
      <c r="K25" s="6">
        <f t="shared" si="1"/>
        <v>0</v>
      </c>
      <c r="N25" s="48" t="str">
        <f t="shared" si="2"/>
        <v/>
      </c>
      <c r="O25" s="49">
        <f t="shared" si="3"/>
        <v>0</v>
      </c>
      <c r="P25" s="49">
        <f t="shared" si="4"/>
        <v>0</v>
      </c>
      <c r="Q25" s="49">
        <f t="shared" si="5"/>
        <v>0</v>
      </c>
      <c r="R25" s="49">
        <f t="shared" si="6"/>
        <v>0</v>
      </c>
      <c r="S25" s="50">
        <f t="shared" si="7"/>
        <v>0</v>
      </c>
      <c r="T25" s="50">
        <f t="shared" si="8"/>
        <v>0</v>
      </c>
      <c r="U25" s="50">
        <f t="shared" si="9"/>
        <v>0</v>
      </c>
    </row>
    <row r="26" spans="1:21" x14ac:dyDescent="0.2">
      <c r="A26" s="12">
        <v>19</v>
      </c>
      <c r="B26" s="3"/>
      <c r="C26" s="165" t="s">
        <v>215</v>
      </c>
      <c r="D26" s="123" t="s">
        <v>227</v>
      </c>
      <c r="E26" s="138" t="s">
        <v>249</v>
      </c>
      <c r="F26" s="3"/>
      <c r="G26" s="3"/>
      <c r="H26" s="75" t="str">
        <f t="shared" si="0"/>
        <v/>
      </c>
      <c r="I26" s="54" t="str">
        <f t="shared" si="10"/>
        <v/>
      </c>
      <c r="J26" s="3"/>
      <c r="K26" s="6">
        <f t="shared" si="1"/>
        <v>0</v>
      </c>
      <c r="N26" s="48" t="str">
        <f t="shared" si="2"/>
        <v/>
      </c>
      <c r="O26" s="49">
        <f t="shared" si="3"/>
        <v>0</v>
      </c>
      <c r="P26" s="49">
        <f t="shared" si="4"/>
        <v>0</v>
      </c>
      <c r="Q26" s="49">
        <f t="shared" si="5"/>
        <v>0</v>
      </c>
      <c r="R26" s="49">
        <f t="shared" si="6"/>
        <v>0</v>
      </c>
      <c r="S26" s="50">
        <f t="shared" si="7"/>
        <v>0</v>
      </c>
      <c r="T26" s="50">
        <f t="shared" si="8"/>
        <v>0</v>
      </c>
      <c r="U26" s="50">
        <f t="shared" si="9"/>
        <v>0</v>
      </c>
    </row>
    <row r="27" spans="1:21" x14ac:dyDescent="0.2">
      <c r="A27" s="12">
        <v>20</v>
      </c>
      <c r="B27" s="3"/>
      <c r="C27" s="166" t="s">
        <v>216</v>
      </c>
      <c r="D27" s="123" t="s">
        <v>228</v>
      </c>
      <c r="E27" s="138" t="s">
        <v>250</v>
      </c>
      <c r="F27" s="3"/>
      <c r="G27" s="3"/>
      <c r="H27" s="75" t="str">
        <f t="shared" si="0"/>
        <v/>
      </c>
      <c r="I27" s="54" t="str">
        <f t="shared" si="10"/>
        <v/>
      </c>
      <c r="J27" s="3"/>
      <c r="K27" s="6">
        <f t="shared" si="1"/>
        <v>0</v>
      </c>
      <c r="N27" s="48" t="str">
        <f t="shared" si="2"/>
        <v/>
      </c>
      <c r="O27" s="49">
        <f t="shared" si="3"/>
        <v>0</v>
      </c>
      <c r="P27" s="49">
        <f t="shared" si="4"/>
        <v>0</v>
      </c>
      <c r="Q27" s="49">
        <f t="shared" si="5"/>
        <v>0</v>
      </c>
      <c r="R27" s="49">
        <f t="shared" si="6"/>
        <v>0</v>
      </c>
      <c r="S27" s="50">
        <f t="shared" si="7"/>
        <v>0</v>
      </c>
      <c r="T27" s="50">
        <f t="shared" si="8"/>
        <v>0</v>
      </c>
      <c r="U27" s="50">
        <f t="shared" si="9"/>
        <v>0</v>
      </c>
    </row>
    <row r="28" spans="1:21" x14ac:dyDescent="0.2">
      <c r="A28" s="12">
        <v>21</v>
      </c>
      <c r="B28" s="3"/>
      <c r="C28" s="165" t="s">
        <v>97</v>
      </c>
      <c r="D28" s="123" t="s">
        <v>229</v>
      </c>
      <c r="E28" s="138" t="s">
        <v>251</v>
      </c>
      <c r="F28" s="3"/>
      <c r="G28" s="3"/>
      <c r="H28" s="75" t="str">
        <f t="shared" si="0"/>
        <v/>
      </c>
      <c r="I28" s="54" t="str">
        <f t="shared" si="10"/>
        <v/>
      </c>
      <c r="J28" s="3"/>
      <c r="K28" s="6">
        <f t="shared" si="1"/>
        <v>0</v>
      </c>
      <c r="N28" s="48" t="str">
        <f t="shared" si="2"/>
        <v/>
      </c>
      <c r="O28" s="49">
        <f t="shared" si="3"/>
        <v>0</v>
      </c>
      <c r="P28" s="49">
        <f t="shared" si="4"/>
        <v>0</v>
      </c>
      <c r="Q28" s="49">
        <f t="shared" si="5"/>
        <v>0</v>
      </c>
      <c r="R28" s="49">
        <f t="shared" si="6"/>
        <v>0</v>
      </c>
      <c r="S28" s="50">
        <f t="shared" si="7"/>
        <v>0</v>
      </c>
      <c r="T28" s="50">
        <f t="shared" si="8"/>
        <v>0</v>
      </c>
      <c r="U28" s="50">
        <f t="shared" si="9"/>
        <v>0</v>
      </c>
    </row>
    <row r="29" spans="1:21" x14ac:dyDescent="0.2">
      <c r="A29" s="12">
        <v>22</v>
      </c>
      <c r="B29" s="3"/>
      <c r="C29" s="166" t="s">
        <v>117</v>
      </c>
      <c r="D29" s="123" t="s">
        <v>230</v>
      </c>
      <c r="E29" s="138" t="s">
        <v>252</v>
      </c>
      <c r="F29" s="3"/>
      <c r="G29" s="3"/>
      <c r="H29" s="75" t="str">
        <f t="shared" si="0"/>
        <v/>
      </c>
      <c r="I29" s="54" t="str">
        <f t="shared" si="10"/>
        <v/>
      </c>
      <c r="J29" s="3"/>
      <c r="K29" s="6">
        <f t="shared" si="1"/>
        <v>0</v>
      </c>
      <c r="N29" s="48" t="str">
        <f t="shared" si="2"/>
        <v/>
      </c>
      <c r="O29" s="49">
        <f t="shared" si="3"/>
        <v>0</v>
      </c>
      <c r="P29" s="49">
        <f t="shared" si="4"/>
        <v>0</v>
      </c>
      <c r="Q29" s="49">
        <f t="shared" si="5"/>
        <v>0</v>
      </c>
      <c r="R29" s="49">
        <f t="shared" si="6"/>
        <v>0</v>
      </c>
      <c r="S29" s="50">
        <f t="shared" si="7"/>
        <v>0</v>
      </c>
      <c r="T29" s="50">
        <f t="shared" si="8"/>
        <v>0</v>
      </c>
      <c r="U29" s="50">
        <f t="shared" si="9"/>
        <v>0</v>
      </c>
    </row>
    <row r="30" spans="1:21" x14ac:dyDescent="0.2">
      <c r="A30" s="12">
        <v>23</v>
      </c>
      <c r="B30" s="3"/>
      <c r="C30" s="165" t="s">
        <v>117</v>
      </c>
      <c r="D30" s="123" t="s">
        <v>231</v>
      </c>
      <c r="E30" s="138" t="s">
        <v>253</v>
      </c>
      <c r="F30" s="3"/>
      <c r="G30" s="3"/>
      <c r="H30" s="75" t="str">
        <f t="shared" si="0"/>
        <v/>
      </c>
      <c r="I30" s="54" t="str">
        <f t="shared" si="10"/>
        <v/>
      </c>
      <c r="J30" s="3"/>
      <c r="K30" s="6">
        <f t="shared" si="1"/>
        <v>0</v>
      </c>
      <c r="N30" s="48" t="str">
        <f t="shared" si="2"/>
        <v/>
      </c>
      <c r="O30" s="49">
        <f t="shared" si="3"/>
        <v>0</v>
      </c>
      <c r="P30" s="49">
        <f t="shared" si="4"/>
        <v>0</v>
      </c>
      <c r="Q30" s="49">
        <f t="shared" si="5"/>
        <v>0</v>
      </c>
      <c r="R30" s="49">
        <f t="shared" si="6"/>
        <v>0</v>
      </c>
      <c r="S30" s="50">
        <f t="shared" si="7"/>
        <v>0</v>
      </c>
      <c r="T30" s="50">
        <f t="shared" si="8"/>
        <v>0</v>
      </c>
      <c r="U30" s="50">
        <f t="shared" si="9"/>
        <v>0</v>
      </c>
    </row>
    <row r="31" spans="1:21" x14ac:dyDescent="0.2">
      <c r="A31" s="12">
        <v>24</v>
      </c>
      <c r="B31" s="3"/>
      <c r="C31" s="165" t="s">
        <v>217</v>
      </c>
      <c r="D31" s="123" t="s">
        <v>170</v>
      </c>
      <c r="E31" s="138" t="s">
        <v>254</v>
      </c>
      <c r="F31" s="3"/>
      <c r="G31" s="3"/>
      <c r="H31" s="75" t="str">
        <f t="shared" si="0"/>
        <v/>
      </c>
      <c r="I31" s="54" t="str">
        <f t="shared" si="10"/>
        <v/>
      </c>
      <c r="J31" s="3"/>
      <c r="K31" s="6">
        <f t="shared" si="1"/>
        <v>0</v>
      </c>
      <c r="N31" s="48" t="str">
        <f t="shared" si="2"/>
        <v/>
      </c>
      <c r="O31" s="49">
        <f t="shared" si="3"/>
        <v>0</v>
      </c>
      <c r="P31" s="49">
        <f t="shared" si="4"/>
        <v>0</v>
      </c>
      <c r="Q31" s="49">
        <f t="shared" si="5"/>
        <v>0</v>
      </c>
      <c r="R31" s="49">
        <f t="shared" si="6"/>
        <v>0</v>
      </c>
      <c r="S31" s="50">
        <f t="shared" si="7"/>
        <v>0</v>
      </c>
      <c r="T31" s="50">
        <f t="shared" si="8"/>
        <v>0</v>
      </c>
      <c r="U31" s="50">
        <f t="shared" si="9"/>
        <v>0</v>
      </c>
    </row>
    <row r="32" spans="1:21" x14ac:dyDescent="0.2">
      <c r="A32" s="12">
        <v>25</v>
      </c>
      <c r="B32" s="3"/>
      <c r="C32" s="165" t="s">
        <v>98</v>
      </c>
      <c r="D32" s="123" t="s">
        <v>232</v>
      </c>
      <c r="E32" s="138" t="s">
        <v>255</v>
      </c>
      <c r="F32" s="3"/>
      <c r="G32" s="3"/>
      <c r="H32" s="75" t="str">
        <f t="shared" si="0"/>
        <v/>
      </c>
      <c r="I32" s="54" t="str">
        <f t="shared" si="10"/>
        <v/>
      </c>
      <c r="J32" s="3"/>
      <c r="K32" s="6">
        <f t="shared" si="1"/>
        <v>0</v>
      </c>
      <c r="N32" s="48" t="str">
        <f t="shared" si="2"/>
        <v/>
      </c>
      <c r="O32" s="49">
        <f t="shared" si="3"/>
        <v>0</v>
      </c>
      <c r="P32" s="49">
        <f t="shared" si="4"/>
        <v>0</v>
      </c>
      <c r="Q32" s="49">
        <f t="shared" si="5"/>
        <v>0</v>
      </c>
      <c r="R32" s="49">
        <f t="shared" si="6"/>
        <v>0</v>
      </c>
      <c r="S32" s="50">
        <f t="shared" si="7"/>
        <v>0</v>
      </c>
      <c r="T32" s="50">
        <f t="shared" si="8"/>
        <v>0</v>
      </c>
      <c r="U32" s="50">
        <f t="shared" si="9"/>
        <v>0</v>
      </c>
    </row>
    <row r="33" spans="1:21" x14ac:dyDescent="0.2">
      <c r="A33" s="12">
        <v>26</v>
      </c>
      <c r="B33" s="3"/>
      <c r="C33" s="165" t="s">
        <v>218</v>
      </c>
      <c r="D33" s="123" t="s">
        <v>158</v>
      </c>
      <c r="E33" s="138" t="s">
        <v>256</v>
      </c>
      <c r="F33" s="3"/>
      <c r="G33" s="3"/>
      <c r="H33" s="75" t="str">
        <f t="shared" si="0"/>
        <v/>
      </c>
      <c r="I33" s="54" t="str">
        <f t="shared" si="10"/>
        <v/>
      </c>
      <c r="J33" s="3"/>
      <c r="K33" s="6">
        <f t="shared" si="1"/>
        <v>0</v>
      </c>
      <c r="N33" s="48" t="str">
        <f t="shared" si="2"/>
        <v/>
      </c>
      <c r="O33" s="49">
        <f t="shared" si="3"/>
        <v>0</v>
      </c>
      <c r="P33" s="49">
        <f t="shared" si="4"/>
        <v>0</v>
      </c>
      <c r="Q33" s="49">
        <f t="shared" si="5"/>
        <v>0</v>
      </c>
      <c r="R33" s="49">
        <f t="shared" si="6"/>
        <v>0</v>
      </c>
      <c r="S33" s="50">
        <f t="shared" si="7"/>
        <v>0</v>
      </c>
      <c r="T33" s="50">
        <f t="shared" si="8"/>
        <v>0</v>
      </c>
      <c r="U33" s="50">
        <f t="shared" si="9"/>
        <v>0</v>
      </c>
    </row>
    <row r="34" spans="1:21" x14ac:dyDescent="0.2">
      <c r="A34" s="12">
        <v>27</v>
      </c>
      <c r="B34" s="3"/>
      <c r="C34" s="165" t="s">
        <v>219</v>
      </c>
      <c r="D34" s="119" t="s">
        <v>233</v>
      </c>
      <c r="E34" s="119" t="s">
        <v>257</v>
      </c>
      <c r="F34" s="3"/>
      <c r="G34" s="3"/>
      <c r="H34" s="75" t="str">
        <f t="shared" si="0"/>
        <v/>
      </c>
      <c r="I34" s="54" t="str">
        <f t="shared" si="10"/>
        <v/>
      </c>
      <c r="J34" s="3"/>
      <c r="K34" s="6">
        <f t="shared" si="1"/>
        <v>0</v>
      </c>
      <c r="N34" s="48" t="str">
        <f t="shared" si="2"/>
        <v/>
      </c>
      <c r="O34" s="49">
        <f t="shared" si="3"/>
        <v>0</v>
      </c>
      <c r="P34" s="49">
        <f t="shared" si="4"/>
        <v>0</v>
      </c>
      <c r="Q34" s="49">
        <f t="shared" si="5"/>
        <v>0</v>
      </c>
      <c r="R34" s="49">
        <f t="shared" si="6"/>
        <v>0</v>
      </c>
      <c r="S34" s="50">
        <f t="shared" si="7"/>
        <v>0</v>
      </c>
      <c r="T34" s="50">
        <f t="shared" si="8"/>
        <v>0</v>
      </c>
      <c r="U34" s="50">
        <f t="shared" si="9"/>
        <v>0</v>
      </c>
    </row>
    <row r="35" spans="1:21" x14ac:dyDescent="0.2">
      <c r="A35" s="12">
        <v>28</v>
      </c>
      <c r="B35" s="3"/>
      <c r="C35" s="165"/>
      <c r="D35" s="120"/>
      <c r="E35" s="120"/>
      <c r="F35" s="3"/>
      <c r="G35" s="3"/>
      <c r="H35" s="75" t="str">
        <f t="shared" si="0"/>
        <v/>
      </c>
      <c r="I35" s="54" t="str">
        <f t="shared" si="10"/>
        <v/>
      </c>
      <c r="J35" s="3"/>
      <c r="K35" s="6">
        <f t="shared" si="1"/>
        <v>0</v>
      </c>
      <c r="N35" s="48" t="str">
        <f t="shared" si="2"/>
        <v/>
      </c>
      <c r="O35" s="49">
        <f t="shared" si="3"/>
        <v>0</v>
      </c>
      <c r="P35" s="49">
        <f t="shared" si="4"/>
        <v>0</v>
      </c>
      <c r="Q35" s="49">
        <f t="shared" si="5"/>
        <v>0</v>
      </c>
      <c r="R35" s="49">
        <f t="shared" si="6"/>
        <v>0</v>
      </c>
      <c r="S35" s="50">
        <f t="shared" si="7"/>
        <v>0</v>
      </c>
      <c r="T35" s="50">
        <f t="shared" si="8"/>
        <v>0</v>
      </c>
      <c r="U35" s="50">
        <f t="shared" si="9"/>
        <v>0</v>
      </c>
    </row>
    <row r="36" spans="1:21" x14ac:dyDescent="0.2">
      <c r="A36" s="12">
        <v>29</v>
      </c>
      <c r="B36" s="3"/>
      <c r="C36" s="118"/>
      <c r="D36" s="118"/>
      <c r="E36" s="118"/>
      <c r="F36" s="3"/>
      <c r="G36" s="3"/>
      <c r="H36" s="75" t="str">
        <f t="shared" si="0"/>
        <v/>
      </c>
      <c r="I36" s="54" t="str">
        <f t="shared" si="10"/>
        <v/>
      </c>
      <c r="J36" s="3"/>
      <c r="K36" s="6">
        <f t="shared" si="1"/>
        <v>0</v>
      </c>
      <c r="N36" s="48" t="str">
        <f t="shared" si="2"/>
        <v/>
      </c>
      <c r="O36" s="49">
        <f t="shared" si="3"/>
        <v>0</v>
      </c>
      <c r="P36" s="49">
        <f t="shared" si="4"/>
        <v>0</v>
      </c>
      <c r="Q36" s="49">
        <f t="shared" si="5"/>
        <v>0</v>
      </c>
      <c r="R36" s="49">
        <f t="shared" si="6"/>
        <v>0</v>
      </c>
      <c r="S36" s="50">
        <f t="shared" si="7"/>
        <v>0</v>
      </c>
      <c r="T36" s="50">
        <f t="shared" si="8"/>
        <v>0</v>
      </c>
      <c r="U36" s="50">
        <f t="shared" si="9"/>
        <v>0</v>
      </c>
    </row>
    <row r="37" spans="1:21" x14ac:dyDescent="0.2">
      <c r="A37" s="12">
        <v>30</v>
      </c>
      <c r="B37" s="5"/>
      <c r="C37" s="119"/>
      <c r="D37" s="119"/>
      <c r="E37" s="119"/>
      <c r="F37" s="3"/>
      <c r="G37" s="3"/>
      <c r="H37" s="75" t="str">
        <f t="shared" si="0"/>
        <v/>
      </c>
      <c r="I37" s="54" t="str">
        <f t="shared" si="10"/>
        <v/>
      </c>
      <c r="J37" s="3"/>
      <c r="K37" s="6">
        <f t="shared" si="1"/>
        <v>0</v>
      </c>
      <c r="N37" s="48" t="str">
        <f t="shared" si="2"/>
        <v/>
      </c>
      <c r="O37" s="49">
        <f t="shared" si="3"/>
        <v>0</v>
      </c>
      <c r="P37" s="49">
        <f t="shared" si="4"/>
        <v>0</v>
      </c>
      <c r="Q37" s="49">
        <f t="shared" si="5"/>
        <v>0</v>
      </c>
      <c r="R37" s="49">
        <f t="shared" si="6"/>
        <v>0</v>
      </c>
      <c r="S37" s="50">
        <f t="shared" si="7"/>
        <v>0</v>
      </c>
      <c r="T37" s="50">
        <f t="shared" si="8"/>
        <v>0</v>
      </c>
      <c r="U37" s="50">
        <f t="shared" si="9"/>
        <v>0</v>
      </c>
    </row>
    <row r="38" spans="1:21" x14ac:dyDescent="0.2">
      <c r="A38" s="12">
        <v>31</v>
      </c>
      <c r="B38" s="5"/>
      <c r="C38" s="3"/>
      <c r="D38" s="3"/>
      <c r="E38" s="3"/>
      <c r="F38" s="3"/>
      <c r="G38" s="3"/>
      <c r="H38" s="75" t="str">
        <f t="shared" si="0"/>
        <v/>
      </c>
      <c r="I38" s="54" t="str">
        <f t="shared" si="10"/>
        <v/>
      </c>
      <c r="J38" s="3"/>
      <c r="K38" s="6">
        <f t="shared" si="1"/>
        <v>0</v>
      </c>
      <c r="N38" s="48" t="str">
        <f t="shared" si="2"/>
        <v/>
      </c>
      <c r="O38" s="49">
        <f t="shared" si="3"/>
        <v>0</v>
      </c>
      <c r="P38" s="49">
        <f t="shared" si="4"/>
        <v>0</v>
      </c>
      <c r="Q38" s="49">
        <f t="shared" si="5"/>
        <v>0</v>
      </c>
      <c r="R38" s="49">
        <f t="shared" si="6"/>
        <v>0</v>
      </c>
      <c r="S38" s="50">
        <f t="shared" si="7"/>
        <v>0</v>
      </c>
      <c r="T38" s="50">
        <f t="shared" si="8"/>
        <v>0</v>
      </c>
      <c r="U38" s="50">
        <f t="shared" si="9"/>
        <v>0</v>
      </c>
    </row>
    <row r="39" spans="1:21" ht="13.5" thickBot="1" x14ac:dyDescent="0.25">
      <c r="A39" s="12">
        <v>32</v>
      </c>
      <c r="B39" s="7"/>
      <c r="C39" s="8"/>
      <c r="D39" s="8"/>
      <c r="E39" s="8"/>
      <c r="F39" s="8"/>
      <c r="G39" s="8"/>
      <c r="H39" s="76" t="str">
        <f t="shared" si="0"/>
        <v/>
      </c>
      <c r="I39" s="58" t="str">
        <f t="shared" si="10"/>
        <v/>
      </c>
      <c r="J39" s="8"/>
      <c r="K39" s="9">
        <f t="shared" si="1"/>
        <v>0</v>
      </c>
      <c r="N39" s="51" t="str">
        <f t="shared" si="2"/>
        <v/>
      </c>
      <c r="O39" s="52">
        <f t="shared" si="3"/>
        <v>0</v>
      </c>
      <c r="P39" s="52">
        <f t="shared" si="4"/>
        <v>0</v>
      </c>
      <c r="Q39" s="52">
        <f t="shared" si="5"/>
        <v>0</v>
      </c>
      <c r="R39" s="52">
        <f t="shared" si="6"/>
        <v>0</v>
      </c>
      <c r="S39" s="53">
        <f t="shared" si="7"/>
        <v>0</v>
      </c>
      <c r="T39" s="50">
        <f t="shared" si="8"/>
        <v>0</v>
      </c>
      <c r="U39" s="50">
        <f t="shared" si="9"/>
        <v>0</v>
      </c>
    </row>
    <row r="40" spans="1:21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21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21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21" x14ac:dyDescent="0.2">
      <c r="A43" s="2"/>
      <c r="B43" s="2"/>
      <c r="C43" s="24"/>
      <c r="D43" s="25"/>
      <c r="E43" s="70"/>
      <c r="F43" s="26" t="s">
        <v>20</v>
      </c>
      <c r="G43" s="27"/>
      <c r="H43" s="27"/>
      <c r="I43" s="27"/>
      <c r="J43" s="70"/>
      <c r="K43" s="71"/>
    </row>
    <row r="44" spans="1:21" x14ac:dyDescent="0.2">
      <c r="A44" s="2"/>
      <c r="B44" s="2"/>
      <c r="C44" s="29"/>
      <c r="D44" s="18"/>
      <c r="E44" s="18"/>
      <c r="F44" s="18"/>
      <c r="G44" s="19"/>
      <c r="H44" s="19"/>
      <c r="I44" s="19"/>
      <c r="J44" s="13"/>
      <c r="K44" s="72"/>
    </row>
    <row r="45" spans="1:21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19"/>
      <c r="J45" s="13"/>
      <c r="K45" s="72"/>
    </row>
    <row r="46" spans="1:21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19"/>
      <c r="J46" s="13"/>
      <c r="K46" s="72"/>
    </row>
    <row r="47" spans="1:21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19"/>
      <c r="J47" s="13"/>
      <c r="K47" s="72"/>
    </row>
    <row r="48" spans="1:21" x14ac:dyDescent="0.2">
      <c r="A48" s="2"/>
      <c r="B48" s="2"/>
      <c r="C48" s="32"/>
      <c r="D48" s="21"/>
      <c r="E48" s="20"/>
      <c r="F48" s="20"/>
      <c r="G48" s="20"/>
      <c r="H48" s="20"/>
      <c r="I48" s="19"/>
      <c r="J48" s="13"/>
      <c r="K48" s="72"/>
    </row>
    <row r="49" spans="1:11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23"/>
      <c r="J49" s="12"/>
      <c r="K49" s="72"/>
    </row>
    <row r="50" spans="1:11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20"/>
      <c r="J50" s="13"/>
      <c r="K50" s="72"/>
    </row>
    <row r="51" spans="1:11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20"/>
      <c r="J51" s="13"/>
      <c r="K51" s="72"/>
    </row>
    <row r="52" spans="1:11" x14ac:dyDescent="0.2">
      <c r="A52" s="2"/>
      <c r="B52" s="2"/>
      <c r="C52" s="31" t="s">
        <v>24</v>
      </c>
      <c r="D52" s="20"/>
      <c r="E52" s="16">
        <v>0</v>
      </c>
      <c r="F52" s="16" t="s">
        <v>43</v>
      </c>
      <c r="G52" s="16" t="s">
        <v>44</v>
      </c>
      <c r="H52" s="16" t="s">
        <v>45</v>
      </c>
      <c r="I52" s="16" t="s">
        <v>46</v>
      </c>
      <c r="J52" s="16" t="s">
        <v>47</v>
      </c>
      <c r="K52" s="36">
        <v>1</v>
      </c>
    </row>
    <row r="53" spans="1:11" x14ac:dyDescent="0.2">
      <c r="B53" s="44"/>
      <c r="C53" s="5">
        <f>COUNTIF(I8:I39,"=100%")</f>
        <v>0</v>
      </c>
      <c r="D53" s="20"/>
      <c r="E53" s="3">
        <f t="shared" ref="E53:K53" si="11">COUNTIF(O8:O39,1)</f>
        <v>0</v>
      </c>
      <c r="F53" s="3">
        <f t="shared" si="11"/>
        <v>0</v>
      </c>
      <c r="G53" s="3">
        <f t="shared" si="11"/>
        <v>0</v>
      </c>
      <c r="H53" s="69">
        <f t="shared" si="11"/>
        <v>0</v>
      </c>
      <c r="I53" s="3">
        <f t="shared" si="11"/>
        <v>0</v>
      </c>
      <c r="J53" s="3">
        <f t="shared" si="11"/>
        <v>0</v>
      </c>
      <c r="K53" s="37">
        <f t="shared" si="11"/>
        <v>0</v>
      </c>
    </row>
    <row r="54" spans="1:11" x14ac:dyDescent="0.2">
      <c r="C54" s="32"/>
      <c r="D54" s="20"/>
      <c r="E54" s="22" t="s">
        <v>27</v>
      </c>
      <c r="F54" s="13"/>
      <c r="G54" s="21"/>
      <c r="H54" s="23"/>
      <c r="I54" s="23"/>
      <c r="J54" s="13"/>
      <c r="K54" s="72"/>
    </row>
    <row r="55" spans="1:11" x14ac:dyDescent="0.2">
      <c r="C55" s="31" t="s">
        <v>23</v>
      </c>
      <c r="D55" s="20"/>
      <c r="E55" s="16">
        <v>0</v>
      </c>
      <c r="F55" s="16" t="s">
        <v>43</v>
      </c>
      <c r="G55" s="16" t="s">
        <v>44</v>
      </c>
      <c r="H55" s="16" t="s">
        <v>45</v>
      </c>
      <c r="I55" s="16" t="s">
        <v>46</v>
      </c>
      <c r="J55" s="16" t="s">
        <v>47</v>
      </c>
      <c r="K55" s="36">
        <v>1</v>
      </c>
    </row>
    <row r="56" spans="1:11" x14ac:dyDescent="0.2">
      <c r="C56" s="5">
        <f>COUNTIF(I8:I39,"&gt;100%")</f>
        <v>0</v>
      </c>
      <c r="D56" s="20"/>
      <c r="E56" s="3">
        <f t="shared" ref="E56:K56" si="12">COUNTIF(O8:O39,2)</f>
        <v>0</v>
      </c>
      <c r="F56" s="3">
        <f t="shared" si="12"/>
        <v>0</v>
      </c>
      <c r="G56" s="3">
        <f t="shared" si="12"/>
        <v>0</v>
      </c>
      <c r="H56" s="69">
        <f t="shared" si="12"/>
        <v>0</v>
      </c>
      <c r="I56" s="3">
        <f t="shared" si="12"/>
        <v>0</v>
      </c>
      <c r="J56" s="3">
        <f t="shared" si="12"/>
        <v>0</v>
      </c>
      <c r="K56" s="37">
        <f t="shared" si="12"/>
        <v>0</v>
      </c>
    </row>
    <row r="57" spans="1:11" x14ac:dyDescent="0.2">
      <c r="C57" s="39"/>
      <c r="D57" s="23"/>
      <c r="E57" s="23"/>
      <c r="F57" s="23"/>
      <c r="G57" s="20"/>
      <c r="H57" s="20"/>
      <c r="I57" s="20"/>
      <c r="J57" s="13"/>
      <c r="K57" s="72"/>
    </row>
    <row r="58" spans="1:11" ht="13.5" thickBot="1" x14ac:dyDescent="0.25">
      <c r="C58" s="40"/>
      <c r="D58" s="41"/>
      <c r="E58" s="41"/>
      <c r="F58" s="41"/>
      <c r="G58" s="42"/>
      <c r="H58" s="42"/>
      <c r="I58" s="42"/>
      <c r="J58" s="73"/>
      <c r="K58" s="74"/>
    </row>
    <row r="59" spans="1:11" x14ac:dyDescent="0.2">
      <c r="C59" s="12"/>
      <c r="D59" s="12"/>
      <c r="E59" s="12"/>
      <c r="F59" s="12"/>
    </row>
    <row r="60" spans="1:11" x14ac:dyDescent="0.2">
      <c r="C60" s="12"/>
      <c r="D60" s="12"/>
      <c r="E60" s="12"/>
      <c r="F60" s="12"/>
    </row>
    <row r="61" spans="1:11" x14ac:dyDescent="0.2">
      <c r="C61" s="12"/>
      <c r="D61" s="12"/>
      <c r="E61" s="12"/>
      <c r="F61" s="12"/>
    </row>
    <row r="62" spans="1:11" x14ac:dyDescent="0.2">
      <c r="C62" s="12"/>
      <c r="D62" s="12"/>
      <c r="E62" s="12"/>
      <c r="F62" s="12"/>
    </row>
    <row r="63" spans="1:11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C4" name="Rango3"/>
    <protectedRange sqref="B8:G39" name="Rango1"/>
    <protectedRange sqref="J8:J39" name="Rango2"/>
    <protectedRange sqref="F4" name="Rango4"/>
  </protectedRanges>
  <autoFilter ref="B7:K39"/>
  <phoneticPr fontId="2" type="noConversion"/>
  <conditionalFormatting sqref="C47">
    <cfRule type="expression" dxfId="10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9:J39">
      <formula1>7</formula1>
    </dataValidation>
    <dataValidation type="whole" operator="lessThan" allowBlank="1" showInputMessage="1" showErrorMessage="1" errorTitle="ERROR" error="No pueden ser más de 6 preguntas. Lee las pautas de la medición de la lectura comprensiva." sqref="J8">
      <formula1>7</formula1>
    </dataValidation>
  </dataValidations>
  <pageMargins left="0.75" right="0.75" top="1" bottom="1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X63"/>
  <sheetViews>
    <sheetView showGridLines="0" topLeftCell="A2" zoomScaleNormal="100" zoomScaleSheetLayoutView="100" workbookViewId="0">
      <pane ySplit="6" topLeftCell="A8" activePane="bottomLeft" state="frozen"/>
      <selection activeCell="A2" sqref="A2"/>
      <selection pane="bottomLeft" activeCell="C8" sqref="C8:E33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21" width="5.42578125" hidden="1" customWidth="1"/>
    <col min="22" max="24" width="11.42578125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354</v>
      </c>
      <c r="G4" s="83"/>
      <c r="H4" s="83"/>
      <c r="I4" s="84"/>
      <c r="J4" s="78" t="s">
        <v>49</v>
      </c>
      <c r="K4" s="79" t="s">
        <v>16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13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42</v>
      </c>
      <c r="O6" s="57"/>
      <c r="P6" s="57"/>
      <c r="Q6" s="57"/>
      <c r="R6" s="57"/>
      <c r="S6" s="57"/>
    </row>
    <row r="7" spans="1:22" ht="35.25" customHeight="1" x14ac:dyDescent="0.2">
      <c r="A7" s="68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 t="s">
        <v>43</v>
      </c>
      <c r="Q7" s="46" t="s">
        <v>44</v>
      </c>
      <c r="R7" s="46" t="s">
        <v>45</v>
      </c>
      <c r="S7" s="46" t="s">
        <v>46</v>
      </c>
      <c r="T7" s="46" t="s">
        <v>47</v>
      </c>
      <c r="U7" s="46">
        <v>1</v>
      </c>
    </row>
    <row r="8" spans="1:22" x14ac:dyDescent="0.2">
      <c r="A8" s="12">
        <v>1</v>
      </c>
      <c r="B8" s="5"/>
      <c r="C8" s="166" t="s">
        <v>258</v>
      </c>
      <c r="D8" s="123" t="s">
        <v>181</v>
      </c>
      <c r="E8" s="138" t="s">
        <v>280</v>
      </c>
      <c r="F8" s="123"/>
      <c r="G8" s="3"/>
      <c r="H8" s="75" t="str">
        <f t="shared" ref="H8:H39" si="0">IF(G8=0,"",(F8*60)/G8)</f>
        <v/>
      </c>
      <c r="I8" s="54" t="str">
        <f t="shared" ref="I8:I39" si="1">IF(H8="","",H8/110)</f>
        <v/>
      </c>
      <c r="J8" s="3"/>
      <c r="K8" s="6">
        <f t="shared" ref="K8:K39" si="2">J8/6</f>
        <v>0</v>
      </c>
      <c r="N8" s="48" t="str">
        <f t="shared" ref="N8:N39" si="3">IF(I8="","",(IF(I8=0%,0,IF(I8&lt;100%,1,IF(I8=100%,2,IF(I8&gt;100%,3,0))))))</f>
        <v/>
      </c>
      <c r="O8" s="49">
        <f t="shared" ref="O8:O39" si="4">IF(N8=2,IF(J8=0,1,0),IF(N8=3,IF(J8=0,2,0),0))</f>
        <v>0</v>
      </c>
      <c r="P8" s="49">
        <f t="shared" ref="P8:P39" si="5">IF(N8=2,IF(J8=1,1,0),IF(N8=3,IF(J8=1,2,0),0))</f>
        <v>0</v>
      </c>
      <c r="Q8" s="49">
        <f t="shared" ref="Q8:Q39" si="6">IF(N8=2,IF(J8=2,1,0),IF(N8=3,IF(J8=2,2,0),0))</f>
        <v>0</v>
      </c>
      <c r="R8" s="49">
        <f t="shared" ref="R8:R39" si="7">IF(N8=2,IF(J8=3,1,0),IF(N8=3,IF(J8=3,2,0),0))</f>
        <v>0</v>
      </c>
      <c r="S8" s="50">
        <f t="shared" ref="S8:S39" si="8">IF(N8=2,IF(J8=4,1,0),IF(N8=3,IF(J8=4,2,0),0))</f>
        <v>0</v>
      </c>
      <c r="T8" s="50">
        <f t="shared" ref="T8:T39" si="9">IF(N8=2,IF(J8=5,1,0),IF(N8=3,IF(J8=5,2,0),0))</f>
        <v>0</v>
      </c>
      <c r="U8" s="50">
        <f t="shared" ref="U8:U39" si="10">IF(N8=2,IF(J8=6,1,0),IF(N8=3,IF(J8=6,2,0),0))</f>
        <v>0</v>
      </c>
      <c r="V8" t="s">
        <v>34</v>
      </c>
    </row>
    <row r="9" spans="1:22" x14ac:dyDescent="0.2">
      <c r="A9" s="12">
        <v>2</v>
      </c>
      <c r="B9" s="5"/>
      <c r="C9" s="165" t="s">
        <v>146</v>
      </c>
      <c r="D9" s="129" t="s">
        <v>270</v>
      </c>
      <c r="E9" s="129" t="s">
        <v>281</v>
      </c>
      <c r="F9" s="123"/>
      <c r="G9" s="3"/>
      <c r="H9" s="75" t="str">
        <f t="shared" si="0"/>
        <v/>
      </c>
      <c r="I9" s="54" t="str">
        <f t="shared" si="1"/>
        <v/>
      </c>
      <c r="J9" s="3"/>
      <c r="K9" s="6">
        <f t="shared" si="2"/>
        <v>0</v>
      </c>
      <c r="N9" s="48" t="str">
        <f t="shared" si="3"/>
        <v/>
      </c>
      <c r="O9" s="49">
        <f t="shared" si="4"/>
        <v>0</v>
      </c>
      <c r="P9" s="49">
        <f t="shared" si="5"/>
        <v>0</v>
      </c>
      <c r="Q9" s="49">
        <f t="shared" si="6"/>
        <v>0</v>
      </c>
      <c r="R9" s="49">
        <f t="shared" si="7"/>
        <v>0</v>
      </c>
      <c r="S9" s="50">
        <f t="shared" si="8"/>
        <v>0</v>
      </c>
      <c r="T9" s="50">
        <f t="shared" si="9"/>
        <v>0</v>
      </c>
      <c r="U9" s="50">
        <f t="shared" si="10"/>
        <v>0</v>
      </c>
      <c r="V9" t="s">
        <v>36</v>
      </c>
    </row>
    <row r="10" spans="1:22" x14ac:dyDescent="0.2">
      <c r="A10" s="12">
        <v>3</v>
      </c>
      <c r="B10" s="5"/>
      <c r="C10" s="165" t="s">
        <v>84</v>
      </c>
      <c r="D10" s="138" t="s">
        <v>271</v>
      </c>
      <c r="E10" s="138" t="s">
        <v>282</v>
      </c>
      <c r="F10" s="123"/>
      <c r="G10" s="3"/>
      <c r="H10" s="75" t="str">
        <f t="shared" si="0"/>
        <v/>
      </c>
      <c r="I10" s="54" t="str">
        <f t="shared" si="1"/>
        <v/>
      </c>
      <c r="J10" s="3"/>
      <c r="K10" s="6">
        <f t="shared" si="2"/>
        <v>0</v>
      </c>
      <c r="N10" s="48" t="str">
        <f t="shared" si="3"/>
        <v/>
      </c>
      <c r="O10" s="49">
        <f t="shared" si="4"/>
        <v>0</v>
      </c>
      <c r="P10" s="49">
        <f t="shared" si="5"/>
        <v>0</v>
      </c>
      <c r="Q10" s="49">
        <f t="shared" si="6"/>
        <v>0</v>
      </c>
      <c r="R10" s="49">
        <f t="shared" si="7"/>
        <v>0</v>
      </c>
      <c r="S10" s="50">
        <f t="shared" si="8"/>
        <v>0</v>
      </c>
      <c r="T10" s="50">
        <f t="shared" si="9"/>
        <v>0</v>
      </c>
      <c r="U10" s="50">
        <f t="shared" si="10"/>
        <v>0</v>
      </c>
      <c r="V10" t="s">
        <v>37</v>
      </c>
    </row>
    <row r="11" spans="1:22" x14ac:dyDescent="0.2">
      <c r="A11" s="12">
        <v>4</v>
      </c>
      <c r="B11" s="5"/>
      <c r="C11" s="166" t="s">
        <v>259</v>
      </c>
      <c r="D11" s="123" t="s">
        <v>169</v>
      </c>
      <c r="E11" s="138" t="s">
        <v>283</v>
      </c>
      <c r="F11" s="123"/>
      <c r="G11" s="3"/>
      <c r="H11" s="75" t="str">
        <f t="shared" si="0"/>
        <v/>
      </c>
      <c r="I11" s="54" t="str">
        <f t="shared" si="1"/>
        <v/>
      </c>
      <c r="J11" s="3"/>
      <c r="K11" s="6">
        <f t="shared" si="2"/>
        <v>0</v>
      </c>
      <c r="N11" s="48" t="str">
        <f t="shared" si="3"/>
        <v/>
      </c>
      <c r="O11" s="49">
        <f t="shared" si="4"/>
        <v>0</v>
      </c>
      <c r="P11" s="49">
        <f t="shared" si="5"/>
        <v>0</v>
      </c>
      <c r="Q11" s="49">
        <f t="shared" si="6"/>
        <v>0</v>
      </c>
      <c r="R11" s="49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  <c r="V11" t="s">
        <v>38</v>
      </c>
    </row>
    <row r="12" spans="1:22" x14ac:dyDescent="0.2">
      <c r="A12" s="12">
        <v>5</v>
      </c>
      <c r="B12" s="5"/>
      <c r="C12" s="166" t="s">
        <v>260</v>
      </c>
      <c r="D12" s="123" t="s">
        <v>220</v>
      </c>
      <c r="E12" s="138" t="s">
        <v>284</v>
      </c>
      <c r="F12" s="123"/>
      <c r="G12" s="3"/>
      <c r="H12" s="75" t="str">
        <f t="shared" si="0"/>
        <v/>
      </c>
      <c r="I12" s="54" t="str">
        <f t="shared" si="1"/>
        <v/>
      </c>
      <c r="J12" s="3"/>
      <c r="K12" s="6">
        <f t="shared" si="2"/>
        <v>0</v>
      </c>
      <c r="N12" s="48" t="str">
        <f t="shared" si="3"/>
        <v/>
      </c>
      <c r="O12" s="49">
        <f t="shared" si="4"/>
        <v>0</v>
      </c>
      <c r="P12" s="49">
        <f t="shared" si="5"/>
        <v>0</v>
      </c>
      <c r="Q12" s="49">
        <f t="shared" si="6"/>
        <v>0</v>
      </c>
      <c r="R12" s="49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  <c r="V12" t="s">
        <v>39</v>
      </c>
    </row>
    <row r="13" spans="1:22" x14ac:dyDescent="0.2">
      <c r="A13" s="12">
        <v>6</v>
      </c>
      <c r="B13" s="5"/>
      <c r="C13" s="165" t="s">
        <v>261</v>
      </c>
      <c r="D13" s="123" t="s">
        <v>117</v>
      </c>
      <c r="E13" s="138" t="s">
        <v>285</v>
      </c>
      <c r="F13" s="123"/>
      <c r="G13" s="3"/>
      <c r="H13" s="75" t="str">
        <f t="shared" si="0"/>
        <v/>
      </c>
      <c r="I13" s="54" t="str">
        <f t="shared" si="1"/>
        <v/>
      </c>
      <c r="J13" s="3"/>
      <c r="K13" s="6">
        <f t="shared" si="2"/>
        <v>0</v>
      </c>
      <c r="N13" s="48" t="str">
        <f t="shared" si="3"/>
        <v/>
      </c>
      <c r="O13" s="49">
        <f t="shared" si="4"/>
        <v>0</v>
      </c>
      <c r="P13" s="49">
        <f t="shared" si="5"/>
        <v>0</v>
      </c>
      <c r="Q13" s="49">
        <f t="shared" si="6"/>
        <v>0</v>
      </c>
      <c r="R13" s="49">
        <f t="shared" si="7"/>
        <v>0</v>
      </c>
      <c r="S13" s="50">
        <f t="shared" si="8"/>
        <v>0</v>
      </c>
      <c r="T13" s="50">
        <f t="shared" si="9"/>
        <v>0</v>
      </c>
      <c r="U13" s="50">
        <f t="shared" si="10"/>
        <v>0</v>
      </c>
      <c r="V13" t="s">
        <v>40</v>
      </c>
    </row>
    <row r="14" spans="1:22" x14ac:dyDescent="0.2">
      <c r="A14" s="12">
        <v>7</v>
      </c>
      <c r="B14" s="5"/>
      <c r="C14" s="165" t="s">
        <v>109</v>
      </c>
      <c r="D14" s="123" t="s">
        <v>117</v>
      </c>
      <c r="E14" s="138" t="s">
        <v>286</v>
      </c>
      <c r="F14" s="123"/>
      <c r="G14" s="3"/>
      <c r="H14" s="75" t="str">
        <f t="shared" si="0"/>
        <v/>
      </c>
      <c r="I14" s="54" t="str">
        <f t="shared" si="1"/>
        <v/>
      </c>
      <c r="J14" s="3"/>
      <c r="K14" s="6">
        <f t="shared" si="2"/>
        <v>0</v>
      </c>
      <c r="N14" s="48" t="str">
        <f t="shared" si="3"/>
        <v/>
      </c>
      <c r="O14" s="49">
        <f t="shared" si="4"/>
        <v>0</v>
      </c>
      <c r="P14" s="49">
        <f t="shared" si="5"/>
        <v>0</v>
      </c>
      <c r="Q14" s="49">
        <f t="shared" si="6"/>
        <v>0</v>
      </c>
      <c r="R14" s="49">
        <f t="shared" si="7"/>
        <v>0</v>
      </c>
      <c r="S14" s="50">
        <f t="shared" si="8"/>
        <v>0</v>
      </c>
      <c r="T14" s="50">
        <f t="shared" si="9"/>
        <v>0</v>
      </c>
      <c r="U14" s="50">
        <f t="shared" si="10"/>
        <v>0</v>
      </c>
      <c r="V14" t="s">
        <v>41</v>
      </c>
    </row>
    <row r="15" spans="1:22" x14ac:dyDescent="0.2">
      <c r="A15" s="12">
        <v>8</v>
      </c>
      <c r="B15" s="5"/>
      <c r="C15" s="165" t="s">
        <v>109</v>
      </c>
      <c r="D15" s="123" t="s">
        <v>272</v>
      </c>
      <c r="E15" s="123" t="s">
        <v>287</v>
      </c>
      <c r="F15" s="123"/>
      <c r="G15" s="3"/>
      <c r="H15" s="75" t="str">
        <f t="shared" si="0"/>
        <v/>
      </c>
      <c r="I15" s="54" t="str">
        <f t="shared" si="1"/>
        <v/>
      </c>
      <c r="J15" s="3"/>
      <c r="K15" s="6">
        <f t="shared" si="2"/>
        <v>0</v>
      </c>
      <c r="N15" s="48" t="str">
        <f t="shared" si="3"/>
        <v/>
      </c>
      <c r="O15" s="49">
        <f t="shared" si="4"/>
        <v>0</v>
      </c>
      <c r="P15" s="49">
        <f t="shared" si="5"/>
        <v>0</v>
      </c>
      <c r="Q15" s="49">
        <f t="shared" si="6"/>
        <v>0</v>
      </c>
      <c r="R15" s="49">
        <f t="shared" si="7"/>
        <v>0</v>
      </c>
      <c r="S15" s="50">
        <f t="shared" si="8"/>
        <v>0</v>
      </c>
      <c r="T15" s="50">
        <f t="shared" si="9"/>
        <v>0</v>
      </c>
      <c r="U15" s="50">
        <f t="shared" si="10"/>
        <v>0</v>
      </c>
      <c r="V15" t="s">
        <v>35</v>
      </c>
    </row>
    <row r="16" spans="1:22" x14ac:dyDescent="0.2">
      <c r="A16" s="12">
        <v>9</v>
      </c>
      <c r="B16" s="5"/>
      <c r="C16" s="165" t="s">
        <v>170</v>
      </c>
      <c r="D16" s="123" t="s">
        <v>151</v>
      </c>
      <c r="E16" s="138" t="s">
        <v>288</v>
      </c>
      <c r="F16" s="123"/>
      <c r="G16" s="3"/>
      <c r="H16" s="75" t="str">
        <f t="shared" si="0"/>
        <v/>
      </c>
      <c r="I16" s="54" t="str">
        <f t="shared" si="1"/>
        <v/>
      </c>
      <c r="J16" s="3"/>
      <c r="K16" s="6">
        <f t="shared" si="2"/>
        <v>0</v>
      </c>
      <c r="N16" s="48" t="str">
        <f t="shared" si="3"/>
        <v/>
      </c>
      <c r="O16" s="49">
        <f t="shared" si="4"/>
        <v>0</v>
      </c>
      <c r="P16" s="49">
        <f t="shared" si="5"/>
        <v>0</v>
      </c>
      <c r="Q16" s="49">
        <f t="shared" si="6"/>
        <v>0</v>
      </c>
      <c r="R16" s="49">
        <f t="shared" si="7"/>
        <v>0</v>
      </c>
      <c r="S16" s="50">
        <f t="shared" si="8"/>
        <v>0</v>
      </c>
      <c r="T16" s="50">
        <f t="shared" si="9"/>
        <v>0</v>
      </c>
      <c r="U16" s="50">
        <f t="shared" si="10"/>
        <v>0</v>
      </c>
    </row>
    <row r="17" spans="1:21" x14ac:dyDescent="0.2">
      <c r="A17" s="12">
        <v>10</v>
      </c>
      <c r="B17" s="5"/>
      <c r="C17" s="165" t="s">
        <v>176</v>
      </c>
      <c r="D17" s="123" t="s">
        <v>269</v>
      </c>
      <c r="E17" s="123" t="s">
        <v>289</v>
      </c>
      <c r="F17" s="123"/>
      <c r="G17" s="3"/>
      <c r="H17" s="75" t="str">
        <f t="shared" si="0"/>
        <v/>
      </c>
      <c r="I17" s="54" t="str">
        <f t="shared" si="1"/>
        <v/>
      </c>
      <c r="J17" s="3"/>
      <c r="K17" s="6">
        <f t="shared" si="2"/>
        <v>0</v>
      </c>
      <c r="N17" s="48" t="str">
        <f t="shared" si="3"/>
        <v/>
      </c>
      <c r="O17" s="49">
        <f t="shared" si="4"/>
        <v>0</v>
      </c>
      <c r="P17" s="49">
        <f t="shared" si="5"/>
        <v>0</v>
      </c>
      <c r="Q17" s="49">
        <f t="shared" si="6"/>
        <v>0</v>
      </c>
      <c r="R17" s="49">
        <f t="shared" si="7"/>
        <v>0</v>
      </c>
      <c r="S17" s="50">
        <f t="shared" si="8"/>
        <v>0</v>
      </c>
      <c r="T17" s="50">
        <f t="shared" si="9"/>
        <v>0</v>
      </c>
      <c r="U17" s="50">
        <f t="shared" si="10"/>
        <v>0</v>
      </c>
    </row>
    <row r="18" spans="1:21" x14ac:dyDescent="0.2">
      <c r="A18" s="12">
        <v>11</v>
      </c>
      <c r="B18" s="5"/>
      <c r="C18" s="160" t="s">
        <v>212</v>
      </c>
      <c r="D18" s="123" t="s">
        <v>117</v>
      </c>
      <c r="E18" s="138" t="s">
        <v>290</v>
      </c>
      <c r="F18" s="123"/>
      <c r="G18" s="3"/>
      <c r="H18" s="75" t="str">
        <f t="shared" si="0"/>
        <v/>
      </c>
      <c r="I18" s="54" t="str">
        <f t="shared" si="1"/>
        <v/>
      </c>
      <c r="J18" s="3"/>
      <c r="K18" s="6">
        <f t="shared" si="2"/>
        <v>0</v>
      </c>
      <c r="N18" s="48" t="str">
        <f t="shared" si="3"/>
        <v/>
      </c>
      <c r="O18" s="49">
        <f t="shared" si="4"/>
        <v>0</v>
      </c>
      <c r="P18" s="49">
        <f t="shared" si="5"/>
        <v>0</v>
      </c>
      <c r="Q18" s="49">
        <f t="shared" si="6"/>
        <v>0</v>
      </c>
      <c r="R18" s="49">
        <f t="shared" si="7"/>
        <v>0</v>
      </c>
      <c r="S18" s="50">
        <f t="shared" si="8"/>
        <v>0</v>
      </c>
      <c r="T18" s="50">
        <f t="shared" si="9"/>
        <v>0</v>
      </c>
      <c r="U18" s="50">
        <f t="shared" si="10"/>
        <v>0</v>
      </c>
    </row>
    <row r="19" spans="1:21" x14ac:dyDescent="0.2">
      <c r="A19" s="12">
        <v>12</v>
      </c>
      <c r="B19" s="5"/>
      <c r="C19" s="165" t="s">
        <v>89</v>
      </c>
      <c r="D19" s="123" t="s">
        <v>110</v>
      </c>
      <c r="E19" s="138" t="s">
        <v>291</v>
      </c>
      <c r="F19" s="123"/>
      <c r="G19" s="3"/>
      <c r="H19" s="75" t="str">
        <f t="shared" si="0"/>
        <v/>
      </c>
      <c r="I19" s="54" t="str">
        <f t="shared" si="1"/>
        <v/>
      </c>
      <c r="J19" s="3"/>
      <c r="K19" s="6">
        <f t="shared" si="2"/>
        <v>0</v>
      </c>
      <c r="N19" s="48" t="str">
        <f t="shared" si="3"/>
        <v/>
      </c>
      <c r="O19" s="49">
        <f t="shared" si="4"/>
        <v>0</v>
      </c>
      <c r="P19" s="49">
        <f t="shared" si="5"/>
        <v>0</v>
      </c>
      <c r="Q19" s="49">
        <f t="shared" si="6"/>
        <v>0</v>
      </c>
      <c r="R19" s="49">
        <f t="shared" si="7"/>
        <v>0</v>
      </c>
      <c r="S19" s="50">
        <f t="shared" si="8"/>
        <v>0</v>
      </c>
      <c r="T19" s="50">
        <f t="shared" si="9"/>
        <v>0</v>
      </c>
      <c r="U19" s="50">
        <f t="shared" si="10"/>
        <v>0</v>
      </c>
    </row>
    <row r="20" spans="1:21" x14ac:dyDescent="0.2">
      <c r="A20" s="12">
        <v>13</v>
      </c>
      <c r="B20" s="5"/>
      <c r="C20" s="166" t="s">
        <v>90</v>
      </c>
      <c r="D20" s="123" t="s">
        <v>447</v>
      </c>
      <c r="E20" s="138" t="s">
        <v>575</v>
      </c>
      <c r="F20" s="123"/>
      <c r="G20" s="3"/>
      <c r="H20" s="75" t="str">
        <f t="shared" si="0"/>
        <v/>
      </c>
      <c r="I20" s="54" t="str">
        <f t="shared" si="1"/>
        <v/>
      </c>
      <c r="J20" s="3"/>
      <c r="K20" s="6">
        <f t="shared" si="2"/>
        <v>0</v>
      </c>
      <c r="N20" s="48" t="str">
        <f t="shared" si="3"/>
        <v/>
      </c>
      <c r="O20" s="49">
        <f t="shared" si="4"/>
        <v>0</v>
      </c>
      <c r="P20" s="49">
        <f t="shared" si="5"/>
        <v>0</v>
      </c>
      <c r="Q20" s="49">
        <f t="shared" si="6"/>
        <v>0</v>
      </c>
      <c r="R20" s="49">
        <f t="shared" si="7"/>
        <v>0</v>
      </c>
      <c r="S20" s="50">
        <f t="shared" si="8"/>
        <v>0</v>
      </c>
      <c r="T20" s="50">
        <f t="shared" si="9"/>
        <v>0</v>
      </c>
      <c r="U20" s="50">
        <f t="shared" si="10"/>
        <v>0</v>
      </c>
    </row>
    <row r="21" spans="1:21" x14ac:dyDescent="0.2">
      <c r="A21" s="12">
        <v>14</v>
      </c>
      <c r="B21" s="5"/>
      <c r="C21" s="165" t="s">
        <v>91</v>
      </c>
      <c r="D21" s="123" t="s">
        <v>273</v>
      </c>
      <c r="E21" s="138" t="s">
        <v>292</v>
      </c>
      <c r="F21" s="123"/>
      <c r="G21" s="3"/>
      <c r="H21" s="75" t="str">
        <f t="shared" si="0"/>
        <v/>
      </c>
      <c r="I21" s="54" t="str">
        <f t="shared" si="1"/>
        <v/>
      </c>
      <c r="J21" s="3"/>
      <c r="K21" s="6">
        <f t="shared" si="2"/>
        <v>0</v>
      </c>
      <c r="N21" s="48" t="str">
        <f t="shared" si="3"/>
        <v/>
      </c>
      <c r="O21" s="49">
        <f t="shared" si="4"/>
        <v>0</v>
      </c>
      <c r="P21" s="49">
        <f t="shared" si="5"/>
        <v>0</v>
      </c>
      <c r="Q21" s="49">
        <f t="shared" si="6"/>
        <v>0</v>
      </c>
      <c r="R21" s="49">
        <f t="shared" si="7"/>
        <v>0</v>
      </c>
      <c r="S21" s="50">
        <f t="shared" si="8"/>
        <v>0</v>
      </c>
      <c r="T21" s="50">
        <f t="shared" si="9"/>
        <v>0</v>
      </c>
      <c r="U21" s="50">
        <f t="shared" si="10"/>
        <v>0</v>
      </c>
    </row>
    <row r="22" spans="1:21" x14ac:dyDescent="0.2">
      <c r="A22" s="12">
        <v>15</v>
      </c>
      <c r="B22" s="5"/>
      <c r="C22" s="165" t="s">
        <v>220</v>
      </c>
      <c r="D22" s="123" t="s">
        <v>115</v>
      </c>
      <c r="E22" s="123" t="s">
        <v>293</v>
      </c>
      <c r="F22" s="123"/>
      <c r="G22" s="3"/>
      <c r="H22" s="75" t="str">
        <f t="shared" si="0"/>
        <v/>
      </c>
      <c r="I22" s="54" t="str">
        <f t="shared" si="1"/>
        <v/>
      </c>
      <c r="J22" s="3"/>
      <c r="K22" s="6">
        <f t="shared" si="2"/>
        <v>0</v>
      </c>
      <c r="N22" s="48" t="str">
        <f t="shared" si="3"/>
        <v/>
      </c>
      <c r="O22" s="49">
        <f t="shared" si="4"/>
        <v>0</v>
      </c>
      <c r="P22" s="49">
        <f t="shared" si="5"/>
        <v>0</v>
      </c>
      <c r="Q22" s="49">
        <f t="shared" si="6"/>
        <v>0</v>
      </c>
      <c r="R22" s="49">
        <f t="shared" si="7"/>
        <v>0</v>
      </c>
      <c r="S22" s="50">
        <f t="shared" si="8"/>
        <v>0</v>
      </c>
      <c r="T22" s="50">
        <f t="shared" si="9"/>
        <v>0</v>
      </c>
      <c r="U22" s="50">
        <f t="shared" si="10"/>
        <v>0</v>
      </c>
    </row>
    <row r="23" spans="1:21" x14ac:dyDescent="0.2">
      <c r="A23" s="12">
        <v>16</v>
      </c>
      <c r="B23" s="5"/>
      <c r="C23" s="166" t="s">
        <v>175</v>
      </c>
      <c r="D23" s="134" t="s">
        <v>274</v>
      </c>
      <c r="E23" s="134" t="s">
        <v>294</v>
      </c>
      <c r="F23" s="123"/>
      <c r="G23" s="3"/>
      <c r="H23" s="75" t="str">
        <f t="shared" si="0"/>
        <v/>
      </c>
      <c r="I23" s="54" t="str">
        <f t="shared" si="1"/>
        <v/>
      </c>
      <c r="J23" s="3"/>
      <c r="K23" s="6">
        <f t="shared" si="2"/>
        <v>0</v>
      </c>
      <c r="N23" s="48" t="str">
        <f t="shared" si="3"/>
        <v/>
      </c>
      <c r="O23" s="49">
        <f t="shared" si="4"/>
        <v>0</v>
      </c>
      <c r="P23" s="49">
        <f t="shared" si="5"/>
        <v>0</v>
      </c>
      <c r="Q23" s="49">
        <f t="shared" si="6"/>
        <v>0</v>
      </c>
      <c r="R23" s="49">
        <f t="shared" si="7"/>
        <v>0</v>
      </c>
      <c r="S23" s="50">
        <f t="shared" si="8"/>
        <v>0</v>
      </c>
      <c r="T23" s="50">
        <f t="shared" si="9"/>
        <v>0</v>
      </c>
      <c r="U23" s="50">
        <f t="shared" si="10"/>
        <v>0</v>
      </c>
    </row>
    <row r="24" spans="1:21" x14ac:dyDescent="0.2">
      <c r="A24" s="12">
        <v>17</v>
      </c>
      <c r="B24" s="5"/>
      <c r="C24" s="165" t="s">
        <v>96</v>
      </c>
      <c r="D24" s="123" t="s">
        <v>108</v>
      </c>
      <c r="E24" s="123" t="s">
        <v>295</v>
      </c>
      <c r="F24" s="123"/>
      <c r="G24" s="3"/>
      <c r="H24" s="75" t="str">
        <f t="shared" si="0"/>
        <v/>
      </c>
      <c r="I24" s="54" t="str">
        <f t="shared" si="1"/>
        <v/>
      </c>
      <c r="J24" s="3"/>
      <c r="K24" s="6">
        <f t="shared" si="2"/>
        <v>0</v>
      </c>
      <c r="N24" s="48" t="str">
        <f t="shared" si="3"/>
        <v/>
      </c>
      <c r="O24" s="49">
        <f t="shared" si="4"/>
        <v>0</v>
      </c>
      <c r="P24" s="49">
        <f t="shared" si="5"/>
        <v>0</v>
      </c>
      <c r="Q24" s="49">
        <f t="shared" si="6"/>
        <v>0</v>
      </c>
      <c r="R24" s="49">
        <f t="shared" si="7"/>
        <v>0</v>
      </c>
      <c r="S24" s="50">
        <f t="shared" si="8"/>
        <v>0</v>
      </c>
      <c r="T24" s="50">
        <f t="shared" si="9"/>
        <v>0</v>
      </c>
      <c r="U24" s="50">
        <f t="shared" si="10"/>
        <v>0</v>
      </c>
    </row>
    <row r="25" spans="1:21" x14ac:dyDescent="0.2">
      <c r="A25" s="12">
        <v>18</v>
      </c>
      <c r="B25" s="5"/>
      <c r="C25" s="165" t="s">
        <v>262</v>
      </c>
      <c r="D25" s="123" t="s">
        <v>275</v>
      </c>
      <c r="E25" s="123" t="s">
        <v>296</v>
      </c>
      <c r="F25" s="123"/>
      <c r="G25" s="3"/>
      <c r="H25" s="75" t="str">
        <f t="shared" si="0"/>
        <v/>
      </c>
      <c r="I25" s="54" t="str">
        <f t="shared" si="1"/>
        <v/>
      </c>
      <c r="J25" s="3"/>
      <c r="K25" s="6">
        <f t="shared" si="2"/>
        <v>0</v>
      </c>
      <c r="N25" s="48" t="str">
        <f t="shared" si="3"/>
        <v/>
      </c>
      <c r="O25" s="49">
        <f t="shared" si="4"/>
        <v>0</v>
      </c>
      <c r="P25" s="49">
        <f t="shared" si="5"/>
        <v>0</v>
      </c>
      <c r="Q25" s="49">
        <f t="shared" si="6"/>
        <v>0</v>
      </c>
      <c r="R25" s="49">
        <f t="shared" si="7"/>
        <v>0</v>
      </c>
      <c r="S25" s="50">
        <f t="shared" si="8"/>
        <v>0</v>
      </c>
      <c r="T25" s="50">
        <f t="shared" si="9"/>
        <v>0</v>
      </c>
      <c r="U25" s="50">
        <f t="shared" si="10"/>
        <v>0</v>
      </c>
    </row>
    <row r="26" spans="1:21" x14ac:dyDescent="0.2">
      <c r="A26" s="12">
        <v>19</v>
      </c>
      <c r="B26" s="5"/>
      <c r="C26" s="165" t="s">
        <v>221</v>
      </c>
      <c r="D26" s="123" t="s">
        <v>576</v>
      </c>
      <c r="E26" s="138" t="s">
        <v>577</v>
      </c>
      <c r="F26" s="123"/>
      <c r="G26" s="3"/>
      <c r="H26" s="75" t="str">
        <f t="shared" si="0"/>
        <v/>
      </c>
      <c r="I26" s="54" t="str">
        <f t="shared" si="1"/>
        <v/>
      </c>
      <c r="J26" s="3"/>
      <c r="K26" s="6">
        <f t="shared" si="2"/>
        <v>0</v>
      </c>
      <c r="N26" s="48" t="str">
        <f t="shared" si="3"/>
        <v/>
      </c>
      <c r="O26" s="49">
        <f t="shared" si="4"/>
        <v>0</v>
      </c>
      <c r="P26" s="49">
        <f t="shared" si="5"/>
        <v>0</v>
      </c>
      <c r="Q26" s="49">
        <f t="shared" si="6"/>
        <v>0</v>
      </c>
      <c r="R26" s="49">
        <f t="shared" si="7"/>
        <v>0</v>
      </c>
      <c r="S26" s="50">
        <f t="shared" si="8"/>
        <v>0</v>
      </c>
      <c r="T26" s="50">
        <f t="shared" si="9"/>
        <v>0</v>
      </c>
      <c r="U26" s="50">
        <f t="shared" si="10"/>
        <v>0</v>
      </c>
    </row>
    <row r="27" spans="1:21" x14ac:dyDescent="0.2">
      <c r="A27" s="12">
        <v>20</v>
      </c>
      <c r="B27" s="5"/>
      <c r="C27" s="165" t="s">
        <v>263</v>
      </c>
      <c r="D27" s="138" t="s">
        <v>113</v>
      </c>
      <c r="E27" s="138" t="s">
        <v>297</v>
      </c>
      <c r="F27" s="123"/>
      <c r="G27" s="3"/>
      <c r="H27" s="75" t="str">
        <f t="shared" si="0"/>
        <v/>
      </c>
      <c r="I27" s="54" t="str">
        <f t="shared" si="1"/>
        <v/>
      </c>
      <c r="J27" s="3"/>
      <c r="K27" s="6">
        <f t="shared" si="2"/>
        <v>0</v>
      </c>
      <c r="N27" s="48" t="str">
        <f t="shared" si="3"/>
        <v/>
      </c>
      <c r="O27" s="49">
        <f t="shared" si="4"/>
        <v>0</v>
      </c>
      <c r="P27" s="49">
        <f t="shared" si="5"/>
        <v>0</v>
      </c>
      <c r="Q27" s="49">
        <f t="shared" si="6"/>
        <v>0</v>
      </c>
      <c r="R27" s="49">
        <f t="shared" si="7"/>
        <v>0</v>
      </c>
      <c r="S27" s="50">
        <f t="shared" si="8"/>
        <v>0</v>
      </c>
      <c r="T27" s="50">
        <f t="shared" si="9"/>
        <v>0</v>
      </c>
      <c r="U27" s="50">
        <f t="shared" si="10"/>
        <v>0</v>
      </c>
    </row>
    <row r="28" spans="1:21" x14ac:dyDescent="0.2">
      <c r="A28" s="12">
        <v>21</v>
      </c>
      <c r="B28" s="5"/>
      <c r="C28" s="165" t="s">
        <v>264</v>
      </c>
      <c r="D28" s="123" t="s">
        <v>113</v>
      </c>
      <c r="E28" s="123" t="s">
        <v>298</v>
      </c>
      <c r="F28" s="123"/>
      <c r="G28" s="3"/>
      <c r="H28" s="75" t="str">
        <f t="shared" si="0"/>
        <v/>
      </c>
      <c r="I28" s="54" t="str">
        <f t="shared" si="1"/>
        <v/>
      </c>
      <c r="J28" s="3"/>
      <c r="K28" s="6">
        <f t="shared" si="2"/>
        <v>0</v>
      </c>
      <c r="N28" s="48" t="str">
        <f t="shared" si="3"/>
        <v/>
      </c>
      <c r="O28" s="49">
        <f t="shared" si="4"/>
        <v>0</v>
      </c>
      <c r="P28" s="49">
        <f t="shared" si="5"/>
        <v>0</v>
      </c>
      <c r="Q28" s="49">
        <f t="shared" si="6"/>
        <v>0</v>
      </c>
      <c r="R28" s="49">
        <f t="shared" si="7"/>
        <v>0</v>
      </c>
      <c r="S28" s="50">
        <f t="shared" si="8"/>
        <v>0</v>
      </c>
      <c r="T28" s="50">
        <f t="shared" si="9"/>
        <v>0</v>
      </c>
      <c r="U28" s="50">
        <f t="shared" si="10"/>
        <v>0</v>
      </c>
    </row>
    <row r="29" spans="1:21" x14ac:dyDescent="0.2">
      <c r="A29" s="12">
        <v>22</v>
      </c>
      <c r="B29" s="5"/>
      <c r="C29" s="165" t="s">
        <v>265</v>
      </c>
      <c r="D29" s="123" t="s">
        <v>276</v>
      </c>
      <c r="E29" s="138" t="s">
        <v>299</v>
      </c>
      <c r="F29" s="123"/>
      <c r="G29" s="3"/>
      <c r="H29" s="75" t="str">
        <f t="shared" si="0"/>
        <v/>
      </c>
      <c r="I29" s="54" t="str">
        <f t="shared" si="1"/>
        <v/>
      </c>
      <c r="J29" s="3"/>
      <c r="K29" s="6">
        <f t="shared" si="2"/>
        <v>0</v>
      </c>
      <c r="N29" s="48" t="str">
        <f t="shared" si="3"/>
        <v/>
      </c>
      <c r="O29" s="49">
        <f t="shared" si="4"/>
        <v>0</v>
      </c>
      <c r="P29" s="49">
        <f t="shared" si="5"/>
        <v>0</v>
      </c>
      <c r="Q29" s="49">
        <f t="shared" si="6"/>
        <v>0</v>
      </c>
      <c r="R29" s="49">
        <f t="shared" si="7"/>
        <v>0</v>
      </c>
      <c r="S29" s="50">
        <f t="shared" si="8"/>
        <v>0</v>
      </c>
      <c r="T29" s="50">
        <f t="shared" si="9"/>
        <v>0</v>
      </c>
      <c r="U29" s="50">
        <f t="shared" si="10"/>
        <v>0</v>
      </c>
    </row>
    <row r="30" spans="1:21" x14ac:dyDescent="0.2">
      <c r="A30" s="12">
        <v>23</v>
      </c>
      <c r="B30" s="5"/>
      <c r="C30" s="165" t="s">
        <v>266</v>
      </c>
      <c r="D30" s="123" t="s">
        <v>277</v>
      </c>
      <c r="E30" s="138" t="s">
        <v>300</v>
      </c>
      <c r="F30" s="123"/>
      <c r="G30" s="3"/>
      <c r="H30" s="75" t="str">
        <f t="shared" si="0"/>
        <v/>
      </c>
      <c r="I30" s="54" t="str">
        <f t="shared" si="1"/>
        <v/>
      </c>
      <c r="J30" s="3"/>
      <c r="K30" s="6">
        <f t="shared" si="2"/>
        <v>0</v>
      </c>
      <c r="N30" s="48" t="str">
        <f t="shared" si="3"/>
        <v/>
      </c>
      <c r="O30" s="49">
        <f t="shared" si="4"/>
        <v>0</v>
      </c>
      <c r="P30" s="49">
        <f t="shared" si="5"/>
        <v>0</v>
      </c>
      <c r="Q30" s="49">
        <f t="shared" si="6"/>
        <v>0</v>
      </c>
      <c r="R30" s="49">
        <f t="shared" si="7"/>
        <v>0</v>
      </c>
      <c r="S30" s="50">
        <f t="shared" si="8"/>
        <v>0</v>
      </c>
      <c r="T30" s="50">
        <f t="shared" si="9"/>
        <v>0</v>
      </c>
      <c r="U30" s="50">
        <f t="shared" si="10"/>
        <v>0</v>
      </c>
    </row>
    <row r="31" spans="1:21" x14ac:dyDescent="0.2">
      <c r="A31" s="12">
        <v>24</v>
      </c>
      <c r="B31" s="5"/>
      <c r="C31" s="165" t="s">
        <v>267</v>
      </c>
      <c r="D31" s="123" t="s">
        <v>278</v>
      </c>
      <c r="E31" s="138" t="s">
        <v>301</v>
      </c>
      <c r="F31" s="123"/>
      <c r="G31" s="3"/>
      <c r="H31" s="75" t="str">
        <f t="shared" si="0"/>
        <v/>
      </c>
      <c r="I31" s="54" t="str">
        <f t="shared" si="1"/>
        <v/>
      </c>
      <c r="J31" s="3"/>
      <c r="K31" s="6">
        <f t="shared" si="2"/>
        <v>0</v>
      </c>
      <c r="N31" s="48" t="str">
        <f t="shared" si="3"/>
        <v/>
      </c>
      <c r="O31" s="49">
        <f t="shared" si="4"/>
        <v>0</v>
      </c>
      <c r="P31" s="49">
        <f t="shared" si="5"/>
        <v>0</v>
      </c>
      <c r="Q31" s="49">
        <f t="shared" si="6"/>
        <v>0</v>
      </c>
      <c r="R31" s="49">
        <f t="shared" si="7"/>
        <v>0</v>
      </c>
      <c r="S31" s="50">
        <f t="shared" si="8"/>
        <v>0</v>
      </c>
      <c r="T31" s="50">
        <f t="shared" si="9"/>
        <v>0</v>
      </c>
      <c r="U31" s="50">
        <f t="shared" si="10"/>
        <v>0</v>
      </c>
    </row>
    <row r="32" spans="1:21" x14ac:dyDescent="0.2">
      <c r="A32" s="12">
        <v>25</v>
      </c>
      <c r="B32" s="5"/>
      <c r="C32" s="165" t="s">
        <v>107</v>
      </c>
      <c r="D32" s="138" t="s">
        <v>212</v>
      </c>
      <c r="E32" s="138" t="s">
        <v>302</v>
      </c>
      <c r="F32" s="123"/>
      <c r="G32" s="3"/>
      <c r="H32" s="75" t="str">
        <f t="shared" si="0"/>
        <v/>
      </c>
      <c r="I32" s="54" t="str">
        <f t="shared" si="1"/>
        <v/>
      </c>
      <c r="J32" s="3"/>
      <c r="K32" s="6">
        <f t="shared" si="2"/>
        <v>0</v>
      </c>
      <c r="N32" s="48" t="str">
        <f t="shared" si="3"/>
        <v/>
      </c>
      <c r="O32" s="49">
        <f t="shared" si="4"/>
        <v>0</v>
      </c>
      <c r="P32" s="49">
        <f t="shared" si="5"/>
        <v>0</v>
      </c>
      <c r="Q32" s="49">
        <f t="shared" si="6"/>
        <v>0</v>
      </c>
      <c r="R32" s="49">
        <f t="shared" si="7"/>
        <v>0</v>
      </c>
      <c r="S32" s="50">
        <f t="shared" si="8"/>
        <v>0</v>
      </c>
      <c r="T32" s="50">
        <f t="shared" si="9"/>
        <v>0</v>
      </c>
      <c r="U32" s="50">
        <f t="shared" si="10"/>
        <v>0</v>
      </c>
    </row>
    <row r="33" spans="1:21" x14ac:dyDescent="0.2">
      <c r="A33" s="12">
        <v>26</v>
      </c>
      <c r="B33" s="5"/>
      <c r="C33" s="165" t="s">
        <v>268</v>
      </c>
      <c r="D33" s="117" t="s">
        <v>279</v>
      </c>
      <c r="E33" s="117" t="s">
        <v>303</v>
      </c>
      <c r="F33" s="123"/>
      <c r="G33" s="3"/>
      <c r="H33" s="75" t="str">
        <f t="shared" si="0"/>
        <v/>
      </c>
      <c r="I33" s="54" t="str">
        <f t="shared" si="1"/>
        <v/>
      </c>
      <c r="J33" s="3"/>
      <c r="K33" s="6">
        <f t="shared" si="2"/>
        <v>0</v>
      </c>
      <c r="N33" s="48" t="str">
        <f t="shared" si="3"/>
        <v/>
      </c>
      <c r="O33" s="49">
        <f t="shared" si="4"/>
        <v>0</v>
      </c>
      <c r="P33" s="49">
        <f t="shared" si="5"/>
        <v>0</v>
      </c>
      <c r="Q33" s="49">
        <f t="shared" si="6"/>
        <v>0</v>
      </c>
      <c r="R33" s="49">
        <f t="shared" si="7"/>
        <v>0</v>
      </c>
      <c r="S33" s="50">
        <f t="shared" si="8"/>
        <v>0</v>
      </c>
      <c r="T33" s="50">
        <f t="shared" si="9"/>
        <v>0</v>
      </c>
      <c r="U33" s="50">
        <f t="shared" si="10"/>
        <v>0</v>
      </c>
    </row>
    <row r="34" spans="1:21" x14ac:dyDescent="0.2">
      <c r="A34" s="12">
        <v>27</v>
      </c>
      <c r="B34" s="5"/>
      <c r="C34" s="168" t="s">
        <v>363</v>
      </c>
      <c r="D34" s="117" t="s">
        <v>308</v>
      </c>
      <c r="E34" s="117" t="s">
        <v>401</v>
      </c>
      <c r="F34" s="123"/>
      <c r="G34" s="3"/>
      <c r="H34" s="75" t="str">
        <f t="shared" si="0"/>
        <v/>
      </c>
      <c r="I34" s="54" t="str">
        <f t="shared" si="1"/>
        <v/>
      </c>
      <c r="J34" s="3"/>
      <c r="K34" s="6">
        <f t="shared" si="2"/>
        <v>0</v>
      </c>
      <c r="N34" s="48" t="str">
        <f t="shared" si="3"/>
        <v/>
      </c>
      <c r="O34" s="49">
        <f t="shared" si="4"/>
        <v>0</v>
      </c>
      <c r="P34" s="49">
        <f t="shared" si="5"/>
        <v>0</v>
      </c>
      <c r="Q34" s="49">
        <f t="shared" si="6"/>
        <v>0</v>
      </c>
      <c r="R34" s="49">
        <f t="shared" si="7"/>
        <v>0</v>
      </c>
      <c r="S34" s="50">
        <f t="shared" si="8"/>
        <v>0</v>
      </c>
      <c r="T34" s="50">
        <f t="shared" si="9"/>
        <v>0</v>
      </c>
      <c r="U34" s="50">
        <f t="shared" si="10"/>
        <v>0</v>
      </c>
    </row>
    <row r="35" spans="1:21" x14ac:dyDescent="0.2">
      <c r="A35" s="12">
        <v>28</v>
      </c>
      <c r="B35" s="5"/>
      <c r="C35" s="166"/>
      <c r="D35" s="117"/>
      <c r="E35" s="117"/>
      <c r="F35" s="123"/>
      <c r="G35" s="3"/>
      <c r="H35" s="75" t="str">
        <f t="shared" si="0"/>
        <v/>
      </c>
      <c r="I35" s="54" t="str">
        <f t="shared" si="1"/>
        <v/>
      </c>
      <c r="J35" s="3"/>
      <c r="K35" s="6">
        <f t="shared" si="2"/>
        <v>0</v>
      </c>
      <c r="N35" s="48" t="str">
        <f t="shared" si="3"/>
        <v/>
      </c>
      <c r="O35" s="49">
        <f t="shared" si="4"/>
        <v>0</v>
      </c>
      <c r="P35" s="49">
        <f t="shared" si="5"/>
        <v>0</v>
      </c>
      <c r="Q35" s="49">
        <f t="shared" si="6"/>
        <v>0</v>
      </c>
      <c r="R35" s="49">
        <f t="shared" si="7"/>
        <v>0</v>
      </c>
      <c r="S35" s="50">
        <f t="shared" si="8"/>
        <v>0</v>
      </c>
      <c r="T35" s="50">
        <f t="shared" si="9"/>
        <v>0</v>
      </c>
      <c r="U35" s="50">
        <f t="shared" si="10"/>
        <v>0</v>
      </c>
    </row>
    <row r="36" spans="1:21" x14ac:dyDescent="0.2">
      <c r="A36" s="12">
        <v>29</v>
      </c>
      <c r="B36" s="5"/>
      <c r="C36" s="118"/>
      <c r="D36" s="118"/>
      <c r="E36" s="118"/>
      <c r="F36" s="3"/>
      <c r="G36" s="3"/>
      <c r="H36" s="75" t="str">
        <f t="shared" si="0"/>
        <v/>
      </c>
      <c r="I36" s="54" t="str">
        <f t="shared" si="1"/>
        <v/>
      </c>
      <c r="J36" s="3"/>
      <c r="K36" s="6">
        <f t="shared" si="2"/>
        <v>0</v>
      </c>
      <c r="N36" s="48" t="str">
        <f t="shared" si="3"/>
        <v/>
      </c>
      <c r="O36" s="49">
        <f t="shared" si="4"/>
        <v>0</v>
      </c>
      <c r="P36" s="49">
        <f t="shared" si="5"/>
        <v>0</v>
      </c>
      <c r="Q36" s="49">
        <f t="shared" si="6"/>
        <v>0</v>
      </c>
      <c r="R36" s="49">
        <f t="shared" si="7"/>
        <v>0</v>
      </c>
      <c r="S36" s="50">
        <f t="shared" si="8"/>
        <v>0</v>
      </c>
      <c r="T36" s="50">
        <f t="shared" si="9"/>
        <v>0</v>
      </c>
      <c r="U36" s="50">
        <f t="shared" si="10"/>
        <v>0</v>
      </c>
    </row>
    <row r="37" spans="1:21" x14ac:dyDescent="0.2">
      <c r="A37" s="12">
        <v>30</v>
      </c>
      <c r="B37" s="5"/>
      <c r="C37" s="118"/>
      <c r="D37" s="118"/>
      <c r="E37" s="118"/>
      <c r="F37" s="3"/>
      <c r="G37" s="3"/>
      <c r="H37" s="75" t="str">
        <f t="shared" si="0"/>
        <v/>
      </c>
      <c r="I37" s="54" t="str">
        <f t="shared" si="1"/>
        <v/>
      </c>
      <c r="J37" s="3"/>
      <c r="K37" s="6">
        <f t="shared" si="2"/>
        <v>0</v>
      </c>
      <c r="N37" s="48" t="str">
        <f t="shared" si="3"/>
        <v/>
      </c>
      <c r="O37" s="49">
        <f t="shared" si="4"/>
        <v>0</v>
      </c>
      <c r="P37" s="49">
        <f t="shared" si="5"/>
        <v>0</v>
      </c>
      <c r="Q37" s="49">
        <f t="shared" si="6"/>
        <v>0</v>
      </c>
      <c r="R37" s="49">
        <f t="shared" si="7"/>
        <v>0</v>
      </c>
      <c r="S37" s="50">
        <f t="shared" si="8"/>
        <v>0</v>
      </c>
      <c r="T37" s="50">
        <f t="shared" si="9"/>
        <v>0</v>
      </c>
      <c r="U37" s="50">
        <f t="shared" si="10"/>
        <v>0</v>
      </c>
    </row>
    <row r="38" spans="1:21" x14ac:dyDescent="0.2">
      <c r="A38" s="12">
        <v>31</v>
      </c>
      <c r="B38" s="5"/>
      <c r="C38" s="3"/>
      <c r="D38" s="3"/>
      <c r="E38" s="3"/>
      <c r="F38" s="3"/>
      <c r="G38" s="3"/>
      <c r="H38" s="75" t="str">
        <f t="shared" si="0"/>
        <v/>
      </c>
      <c r="I38" s="54" t="str">
        <f t="shared" si="1"/>
        <v/>
      </c>
      <c r="J38" s="3"/>
      <c r="K38" s="6">
        <f t="shared" si="2"/>
        <v>0</v>
      </c>
      <c r="N38" s="48" t="str">
        <f t="shared" si="3"/>
        <v/>
      </c>
      <c r="O38" s="49">
        <f t="shared" si="4"/>
        <v>0</v>
      </c>
      <c r="P38" s="49">
        <f t="shared" si="5"/>
        <v>0</v>
      </c>
      <c r="Q38" s="49">
        <f t="shared" si="6"/>
        <v>0</v>
      </c>
      <c r="R38" s="49">
        <f t="shared" si="7"/>
        <v>0</v>
      </c>
      <c r="S38" s="50">
        <f t="shared" si="8"/>
        <v>0</v>
      </c>
      <c r="T38" s="50">
        <f t="shared" si="9"/>
        <v>0</v>
      </c>
      <c r="U38" s="50">
        <f t="shared" si="10"/>
        <v>0</v>
      </c>
    </row>
    <row r="39" spans="1:21" ht="13.5" thickBot="1" x14ac:dyDescent="0.25">
      <c r="A39" s="12">
        <v>32</v>
      </c>
      <c r="B39" s="7"/>
      <c r="C39" s="8"/>
      <c r="D39" s="8"/>
      <c r="E39" s="8"/>
      <c r="F39" s="8"/>
      <c r="G39" s="8"/>
      <c r="H39" s="76" t="str">
        <f t="shared" si="0"/>
        <v/>
      </c>
      <c r="I39" s="58" t="str">
        <f t="shared" si="1"/>
        <v/>
      </c>
      <c r="J39" s="8"/>
      <c r="K39" s="9">
        <f t="shared" si="2"/>
        <v>0</v>
      </c>
      <c r="N39" s="51" t="str">
        <f t="shared" si="3"/>
        <v/>
      </c>
      <c r="O39" s="52">
        <f t="shared" si="4"/>
        <v>0</v>
      </c>
      <c r="P39" s="52">
        <f t="shared" si="5"/>
        <v>0</v>
      </c>
      <c r="Q39" s="52">
        <f t="shared" si="6"/>
        <v>0</v>
      </c>
      <c r="R39" s="52">
        <f t="shared" si="7"/>
        <v>0</v>
      </c>
      <c r="S39" s="53">
        <f t="shared" si="8"/>
        <v>0</v>
      </c>
      <c r="T39" s="50">
        <f t="shared" si="9"/>
        <v>0</v>
      </c>
      <c r="U39" s="50">
        <f t="shared" si="10"/>
        <v>0</v>
      </c>
    </row>
    <row r="40" spans="1:21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21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21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21" x14ac:dyDescent="0.2">
      <c r="A43" s="2"/>
      <c r="B43" s="2"/>
      <c r="C43" s="24"/>
      <c r="D43" s="25"/>
      <c r="E43" s="70"/>
      <c r="F43" s="26" t="s">
        <v>20</v>
      </c>
      <c r="G43" s="27"/>
      <c r="H43" s="27"/>
      <c r="I43" s="27"/>
      <c r="J43" s="70"/>
      <c r="K43" s="71"/>
    </row>
    <row r="44" spans="1:21" x14ac:dyDescent="0.2">
      <c r="A44" s="2"/>
      <c r="B44" s="2"/>
      <c r="C44" s="29"/>
      <c r="D44" s="18"/>
      <c r="E44" s="18"/>
      <c r="F44" s="18"/>
      <c r="G44" s="19"/>
      <c r="H44" s="19"/>
      <c r="I44" s="19"/>
      <c r="J44" s="13"/>
      <c r="K44" s="72"/>
    </row>
    <row r="45" spans="1:21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19"/>
      <c r="J45" s="13"/>
      <c r="K45" s="72"/>
    </row>
    <row r="46" spans="1:21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19"/>
      <c r="J46" s="13"/>
      <c r="K46" s="72"/>
    </row>
    <row r="47" spans="1:21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19"/>
      <c r="J47" s="13"/>
      <c r="K47" s="72"/>
    </row>
    <row r="48" spans="1:21" x14ac:dyDescent="0.2">
      <c r="A48" s="2"/>
      <c r="B48" s="2"/>
      <c r="C48" s="32"/>
      <c r="D48" s="21"/>
      <c r="E48" s="20"/>
      <c r="F48" s="20"/>
      <c r="G48" s="20"/>
      <c r="H48" s="20"/>
      <c r="I48" s="19"/>
      <c r="J48" s="13"/>
      <c r="K48" s="72"/>
    </row>
    <row r="49" spans="1:11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23"/>
      <c r="J49" s="12"/>
      <c r="K49" s="72"/>
    </row>
    <row r="50" spans="1:11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20"/>
      <c r="J50" s="13"/>
      <c r="K50" s="72"/>
    </row>
    <row r="51" spans="1:11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20"/>
      <c r="J51" s="13"/>
      <c r="K51" s="72"/>
    </row>
    <row r="52" spans="1:11" x14ac:dyDescent="0.2">
      <c r="A52" s="2"/>
      <c r="B52" s="2"/>
      <c r="C52" s="31" t="s">
        <v>24</v>
      </c>
      <c r="D52" s="20"/>
      <c r="E52" s="16">
        <v>0</v>
      </c>
      <c r="F52" s="16" t="s">
        <v>43</v>
      </c>
      <c r="G52" s="16" t="s">
        <v>44</v>
      </c>
      <c r="H52" s="16" t="s">
        <v>45</v>
      </c>
      <c r="I52" s="16" t="s">
        <v>46</v>
      </c>
      <c r="J52" s="16" t="s">
        <v>47</v>
      </c>
      <c r="K52" s="36">
        <v>1</v>
      </c>
    </row>
    <row r="53" spans="1:11" x14ac:dyDescent="0.2">
      <c r="B53" s="44"/>
      <c r="C53" s="5">
        <f>COUNTIF(I8:I39,"=100%")</f>
        <v>0</v>
      </c>
      <c r="D53" s="20"/>
      <c r="E53" s="3">
        <f t="shared" ref="E53:K53" si="11">COUNTIF(O8:O39,1)</f>
        <v>0</v>
      </c>
      <c r="F53" s="3">
        <f t="shared" si="11"/>
        <v>0</v>
      </c>
      <c r="G53" s="3">
        <f t="shared" si="11"/>
        <v>0</v>
      </c>
      <c r="H53" s="69">
        <f t="shared" si="11"/>
        <v>0</v>
      </c>
      <c r="I53" s="3">
        <f t="shared" si="11"/>
        <v>0</v>
      </c>
      <c r="J53" s="3">
        <f t="shared" si="11"/>
        <v>0</v>
      </c>
      <c r="K53" s="37">
        <f t="shared" si="11"/>
        <v>0</v>
      </c>
    </row>
    <row r="54" spans="1:11" x14ac:dyDescent="0.2">
      <c r="C54" s="32"/>
      <c r="D54" s="20"/>
      <c r="E54" s="22" t="s">
        <v>27</v>
      </c>
      <c r="F54" s="13"/>
      <c r="G54" s="21"/>
      <c r="H54" s="23"/>
      <c r="I54" s="23"/>
      <c r="J54" s="13"/>
      <c r="K54" s="72"/>
    </row>
    <row r="55" spans="1:11" x14ac:dyDescent="0.2">
      <c r="C55" s="31" t="s">
        <v>23</v>
      </c>
      <c r="D55" s="20"/>
      <c r="E55" s="16">
        <v>0</v>
      </c>
      <c r="F55" s="16" t="s">
        <v>43</v>
      </c>
      <c r="G55" s="16" t="s">
        <v>44</v>
      </c>
      <c r="H55" s="16" t="s">
        <v>45</v>
      </c>
      <c r="I55" s="16" t="s">
        <v>46</v>
      </c>
      <c r="J55" s="16" t="s">
        <v>47</v>
      </c>
      <c r="K55" s="36">
        <v>1</v>
      </c>
    </row>
    <row r="56" spans="1:11" x14ac:dyDescent="0.2">
      <c r="C56" s="5">
        <f>COUNTIF(I8:I39,"&gt;100%")</f>
        <v>0</v>
      </c>
      <c r="D56" s="20"/>
      <c r="E56" s="3">
        <f t="shared" ref="E56:K56" si="12">COUNTIF(O8:O39,2)</f>
        <v>0</v>
      </c>
      <c r="F56" s="3">
        <f t="shared" si="12"/>
        <v>0</v>
      </c>
      <c r="G56" s="3">
        <f t="shared" si="12"/>
        <v>0</v>
      </c>
      <c r="H56" s="69">
        <f t="shared" si="12"/>
        <v>0</v>
      </c>
      <c r="I56" s="3">
        <f t="shared" si="12"/>
        <v>0</v>
      </c>
      <c r="J56" s="3">
        <f t="shared" si="12"/>
        <v>0</v>
      </c>
      <c r="K56" s="37">
        <f t="shared" si="12"/>
        <v>0</v>
      </c>
    </row>
    <row r="57" spans="1:11" x14ac:dyDescent="0.2">
      <c r="C57" s="39"/>
      <c r="D57" s="23"/>
      <c r="E57" s="23"/>
      <c r="F57" s="23"/>
      <c r="G57" s="20"/>
      <c r="H57" s="20"/>
      <c r="I57" s="20"/>
      <c r="J57" s="13"/>
      <c r="K57" s="72"/>
    </row>
    <row r="58" spans="1:11" ht="13.5" thickBot="1" x14ac:dyDescent="0.25">
      <c r="C58" s="40"/>
      <c r="D58" s="41"/>
      <c r="E58" s="41"/>
      <c r="F58" s="41"/>
      <c r="G58" s="42"/>
      <c r="H58" s="42"/>
      <c r="I58" s="42"/>
      <c r="J58" s="73"/>
      <c r="K58" s="74"/>
    </row>
    <row r="59" spans="1:11" x14ac:dyDescent="0.2">
      <c r="C59" s="12"/>
      <c r="D59" s="12"/>
      <c r="E59" s="12"/>
      <c r="F59" s="12"/>
    </row>
    <row r="60" spans="1:11" x14ac:dyDescent="0.2">
      <c r="C60" s="12"/>
      <c r="D60" s="12"/>
      <c r="E60" s="12"/>
      <c r="F60" s="12"/>
    </row>
    <row r="61" spans="1:11" x14ac:dyDescent="0.2">
      <c r="C61" s="12"/>
      <c r="D61" s="12"/>
      <c r="E61" s="12"/>
      <c r="F61" s="12"/>
    </row>
    <row r="62" spans="1:11" x14ac:dyDescent="0.2">
      <c r="C62" s="12"/>
      <c r="D62" s="12"/>
      <c r="E62" s="12"/>
      <c r="F62" s="12"/>
    </row>
    <row r="63" spans="1:11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C4" name="Rango3"/>
    <protectedRange sqref="B8:G39" name="Rango1"/>
    <protectedRange sqref="J8:J39" name="Rango2"/>
    <protectedRange sqref="F4" name="Rango4"/>
  </protectedRanges>
  <autoFilter ref="B7:K7"/>
  <phoneticPr fontId="2" type="noConversion"/>
  <conditionalFormatting sqref="C47">
    <cfRule type="expression" dxfId="9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9:J39">
      <formula1>7</formula1>
    </dataValidation>
    <dataValidation type="whole" operator="lessThan" allowBlank="1" showInputMessage="1" showErrorMessage="1" errorTitle="ERROR" error="No pueden ser más de 6 preguntas. Lee las pautas de la medición de la lectura comprensiva." sqref="J8">
      <formula1>7</formula1>
    </dataValidation>
  </dataValidations>
  <pageMargins left="0.75" right="0.75" top="1" bottom="1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2:V63"/>
  <sheetViews>
    <sheetView showGridLines="0" topLeftCell="A2" zoomScaleNormal="100" zoomScaleSheetLayoutView="100" workbookViewId="0">
      <pane ySplit="6" topLeftCell="A29" activePane="bottomLeft" state="frozen"/>
      <selection activeCell="A2" sqref="A2"/>
      <selection pane="bottomLeft" activeCell="C35" sqref="C35:E35"/>
    </sheetView>
  </sheetViews>
  <sheetFormatPr baseColWidth="10" defaultRowHeight="12.75" x14ac:dyDescent="0.2"/>
  <cols>
    <col min="1" max="1" width="5.42578125" customWidth="1"/>
    <col min="2" max="2" width="4.28515625" customWidth="1"/>
    <col min="3" max="3" width="15.42578125" customWidth="1"/>
    <col min="4" max="4" width="14.28515625" customWidth="1"/>
    <col min="5" max="5" width="13.42578125" customWidth="1"/>
    <col min="6" max="6" width="11.85546875" customWidth="1"/>
    <col min="7" max="7" width="12.140625" customWidth="1"/>
    <col min="8" max="8" width="12.42578125" customWidth="1"/>
    <col min="10" max="10" width="11.140625" customWidth="1"/>
    <col min="11" max="11" width="10.5703125" customWidth="1"/>
    <col min="14" max="14" width="5.5703125" hidden="1" customWidth="1"/>
    <col min="15" max="21" width="5.42578125" hidden="1" customWidth="1"/>
    <col min="22" max="24" width="0" hidden="1" customWidth="1"/>
  </cols>
  <sheetData>
    <row r="2" spans="1:22" x14ac:dyDescent="0.2">
      <c r="B2" s="4" t="s">
        <v>8</v>
      </c>
    </row>
    <row r="3" spans="1:22" ht="13.5" thickBot="1" x14ac:dyDescent="0.25">
      <c r="O3" s="57"/>
      <c r="P3" s="57"/>
      <c r="Q3" s="57"/>
      <c r="R3" s="57"/>
      <c r="S3" s="57"/>
    </row>
    <row r="4" spans="1:22" ht="13.5" thickBot="1" x14ac:dyDescent="0.25">
      <c r="B4" s="65" t="s">
        <v>33</v>
      </c>
      <c r="C4" s="66" t="s">
        <v>37</v>
      </c>
      <c r="D4" s="66"/>
      <c r="E4" s="78" t="s">
        <v>48</v>
      </c>
      <c r="F4" s="85" t="s">
        <v>79</v>
      </c>
      <c r="G4" s="83"/>
      <c r="H4" s="83"/>
      <c r="I4" s="84"/>
      <c r="J4" s="78" t="s">
        <v>49</v>
      </c>
      <c r="K4" s="79" t="s">
        <v>51</v>
      </c>
      <c r="O4" s="57"/>
      <c r="P4" s="57" t="s">
        <v>5</v>
      </c>
      <c r="Q4" s="57"/>
      <c r="R4" s="57" t="s">
        <v>7</v>
      </c>
      <c r="S4" s="57"/>
    </row>
    <row r="5" spans="1:22" ht="13.5" thickBot="1" x14ac:dyDescent="0.25">
      <c r="B5" s="15"/>
      <c r="E5" s="77"/>
      <c r="F5" s="77"/>
      <c r="G5" s="77"/>
      <c r="H5" s="77"/>
      <c r="I5" s="77"/>
      <c r="J5" s="78" t="s">
        <v>50</v>
      </c>
      <c r="K5" s="79" t="s">
        <v>7</v>
      </c>
      <c r="O5" s="57"/>
      <c r="P5" s="57" t="s">
        <v>9</v>
      </c>
      <c r="Q5" s="57"/>
      <c r="R5" s="57" t="s">
        <v>13</v>
      </c>
      <c r="S5" s="57"/>
    </row>
    <row r="6" spans="1:22" ht="13.5" thickBot="1" x14ac:dyDescent="0.25">
      <c r="B6" s="15" t="s">
        <v>42</v>
      </c>
      <c r="O6" s="57"/>
      <c r="P6" s="57"/>
      <c r="Q6" s="57"/>
      <c r="R6" s="57"/>
      <c r="S6" s="57"/>
    </row>
    <row r="7" spans="1:22" ht="35.25" customHeight="1" x14ac:dyDescent="0.2">
      <c r="A7" s="68" t="s">
        <v>0</v>
      </c>
      <c r="B7" s="67" t="s">
        <v>1</v>
      </c>
      <c r="C7" s="59" t="s">
        <v>2</v>
      </c>
      <c r="D7" s="59" t="s">
        <v>3</v>
      </c>
      <c r="E7" s="59" t="s">
        <v>4</v>
      </c>
      <c r="F7" s="60" t="s">
        <v>30</v>
      </c>
      <c r="G7" s="61" t="s">
        <v>19</v>
      </c>
      <c r="H7" s="61" t="s">
        <v>32</v>
      </c>
      <c r="I7" s="62" t="s">
        <v>18</v>
      </c>
      <c r="J7" s="63" t="s">
        <v>17</v>
      </c>
      <c r="K7" s="64" t="s">
        <v>29</v>
      </c>
      <c r="N7" s="45" t="s">
        <v>28</v>
      </c>
      <c r="O7" s="46">
        <v>0</v>
      </c>
      <c r="P7" s="46" t="s">
        <v>43</v>
      </c>
      <c r="Q7" s="46" t="s">
        <v>44</v>
      </c>
      <c r="R7" s="46" t="s">
        <v>45</v>
      </c>
      <c r="S7" s="46" t="s">
        <v>46</v>
      </c>
      <c r="T7" s="46" t="s">
        <v>47</v>
      </c>
      <c r="U7" s="46">
        <v>1</v>
      </c>
    </row>
    <row r="8" spans="1:22" x14ac:dyDescent="0.2">
      <c r="A8" s="12">
        <v>1</v>
      </c>
      <c r="B8" s="5"/>
      <c r="C8" s="160" t="s">
        <v>492</v>
      </c>
      <c r="D8" s="135" t="s">
        <v>113</v>
      </c>
      <c r="E8" s="135" t="s">
        <v>487</v>
      </c>
      <c r="F8" s="3"/>
      <c r="G8" s="3"/>
      <c r="H8" s="75" t="str">
        <f t="shared" ref="H8:H39" si="0">IF(G8=0,"",(F8*60)/G8)</f>
        <v/>
      </c>
      <c r="I8" s="54" t="str">
        <f>IF(H8="","",H8/140)</f>
        <v/>
      </c>
      <c r="J8" s="3"/>
      <c r="K8" s="6">
        <f t="shared" ref="K8:K39" si="1">J8/6</f>
        <v>0</v>
      </c>
      <c r="N8" s="48" t="str">
        <f t="shared" ref="N8:N39" si="2">IF(I8="","",(IF(I8=0%,0,IF(I8&lt;100%,1,IF(I8=100%,2,IF(I8&gt;100%,3,0))))))</f>
        <v/>
      </c>
      <c r="O8" s="49">
        <f t="shared" ref="O8:O39" si="3">IF(N8=2,IF(J8=0,1,0),IF(N8=3,IF(J8=0,2,0),0))</f>
        <v>0</v>
      </c>
      <c r="P8" s="49">
        <f t="shared" ref="P8:P39" si="4">IF(N8=2,IF(J8=1,1,0),IF(N8=3,IF(J8=1,2,0),0))</f>
        <v>0</v>
      </c>
      <c r="Q8" s="49">
        <f t="shared" ref="Q8:Q39" si="5">IF(N8=2,IF(J8=2,1,0),IF(N8=3,IF(J8=2,2,0),0))</f>
        <v>0</v>
      </c>
      <c r="R8" s="49">
        <f t="shared" ref="R8:R39" si="6">IF(N8=2,IF(J8=3,1,0),IF(N8=3,IF(J8=3,2,0),0))</f>
        <v>0</v>
      </c>
      <c r="S8" s="50">
        <f t="shared" ref="S8:S39" si="7">IF(N8=2,IF(J8=4,1,0),IF(N8=3,IF(J8=4,2,0),0))</f>
        <v>0</v>
      </c>
      <c r="T8" s="50">
        <f t="shared" ref="T8:T39" si="8">IF(N8=2,IF(J8=5,1,0),IF(N8=3,IF(J8=5,2,0),0))</f>
        <v>0</v>
      </c>
      <c r="U8" s="50">
        <f t="shared" ref="U8:U39" si="9">IF(N8=2,IF(J8=6,1,0),IF(N8=3,IF(J8=6,2,0),0))</f>
        <v>0</v>
      </c>
      <c r="V8" t="s">
        <v>34</v>
      </c>
    </row>
    <row r="9" spans="1:22" ht="24" x14ac:dyDescent="0.2">
      <c r="A9" s="12">
        <v>2</v>
      </c>
      <c r="B9" s="5"/>
      <c r="C9" s="160" t="s">
        <v>164</v>
      </c>
      <c r="D9" s="135" t="s">
        <v>97</v>
      </c>
      <c r="E9" s="135" t="s">
        <v>329</v>
      </c>
      <c r="F9" s="3"/>
      <c r="G9" s="3"/>
      <c r="H9" s="75" t="str">
        <f t="shared" si="0"/>
        <v/>
      </c>
      <c r="I9" s="54" t="str">
        <f t="shared" ref="I9:I39" si="10">IF(H9="","",H9/140)</f>
        <v/>
      </c>
      <c r="J9" s="3"/>
      <c r="K9" s="6">
        <f t="shared" si="1"/>
        <v>0</v>
      </c>
      <c r="N9" s="48" t="str">
        <f t="shared" si="2"/>
        <v/>
      </c>
      <c r="O9" s="49">
        <f t="shared" si="3"/>
        <v>0</v>
      </c>
      <c r="P9" s="49">
        <f t="shared" si="4"/>
        <v>0</v>
      </c>
      <c r="Q9" s="49">
        <f t="shared" si="5"/>
        <v>0</v>
      </c>
      <c r="R9" s="49">
        <f t="shared" si="6"/>
        <v>0</v>
      </c>
      <c r="S9" s="50">
        <f t="shared" si="7"/>
        <v>0</v>
      </c>
      <c r="T9" s="50">
        <f t="shared" si="8"/>
        <v>0</v>
      </c>
      <c r="U9" s="50">
        <f t="shared" si="9"/>
        <v>0</v>
      </c>
      <c r="V9" t="s">
        <v>36</v>
      </c>
    </row>
    <row r="10" spans="1:22" x14ac:dyDescent="0.2">
      <c r="A10" s="12">
        <v>3</v>
      </c>
      <c r="B10" s="5"/>
      <c r="C10" s="160" t="s">
        <v>305</v>
      </c>
      <c r="D10" s="135" t="s">
        <v>170</v>
      </c>
      <c r="E10" s="135" t="s">
        <v>330</v>
      </c>
      <c r="F10" s="3"/>
      <c r="G10" s="3"/>
      <c r="H10" s="75" t="str">
        <f t="shared" si="0"/>
        <v/>
      </c>
      <c r="I10" s="54" t="str">
        <f t="shared" si="10"/>
        <v/>
      </c>
      <c r="J10" s="3"/>
      <c r="K10" s="6">
        <f t="shared" si="1"/>
        <v>0</v>
      </c>
      <c r="N10" s="48" t="str">
        <f t="shared" si="2"/>
        <v/>
      </c>
      <c r="O10" s="49">
        <f t="shared" si="3"/>
        <v>0</v>
      </c>
      <c r="P10" s="49">
        <f t="shared" si="4"/>
        <v>0</v>
      </c>
      <c r="Q10" s="49">
        <f t="shared" si="5"/>
        <v>0</v>
      </c>
      <c r="R10" s="49">
        <f t="shared" si="6"/>
        <v>0</v>
      </c>
      <c r="S10" s="50">
        <f t="shared" si="7"/>
        <v>0</v>
      </c>
      <c r="T10" s="50">
        <f t="shared" si="8"/>
        <v>0</v>
      </c>
      <c r="U10" s="50">
        <f t="shared" si="9"/>
        <v>0</v>
      </c>
      <c r="V10" t="s">
        <v>37</v>
      </c>
    </row>
    <row r="11" spans="1:22" ht="24" x14ac:dyDescent="0.2">
      <c r="A11" s="12">
        <v>4</v>
      </c>
      <c r="B11" s="5"/>
      <c r="C11" s="160" t="s">
        <v>306</v>
      </c>
      <c r="D11" s="135" t="s">
        <v>318</v>
      </c>
      <c r="E11" s="135" t="s">
        <v>331</v>
      </c>
      <c r="F11" s="3"/>
      <c r="G11" s="3"/>
      <c r="H11" s="75" t="str">
        <f t="shared" si="0"/>
        <v/>
      </c>
      <c r="I11" s="54" t="str">
        <f t="shared" si="10"/>
        <v/>
      </c>
      <c r="J11" s="3"/>
      <c r="K11" s="6">
        <f t="shared" si="1"/>
        <v>0</v>
      </c>
      <c r="N11" s="48" t="str">
        <f t="shared" si="2"/>
        <v/>
      </c>
      <c r="O11" s="49">
        <f t="shared" si="3"/>
        <v>0</v>
      </c>
      <c r="P11" s="49">
        <f t="shared" si="4"/>
        <v>0</v>
      </c>
      <c r="Q11" s="49">
        <f t="shared" si="5"/>
        <v>0</v>
      </c>
      <c r="R11" s="49">
        <f t="shared" si="6"/>
        <v>0</v>
      </c>
      <c r="S11" s="50">
        <f t="shared" si="7"/>
        <v>0</v>
      </c>
      <c r="T11" s="50">
        <f t="shared" si="8"/>
        <v>0</v>
      </c>
      <c r="U11" s="50">
        <f t="shared" si="9"/>
        <v>0</v>
      </c>
      <c r="V11" t="s">
        <v>38</v>
      </c>
    </row>
    <row r="12" spans="1:22" ht="24" x14ac:dyDescent="0.2">
      <c r="A12" s="12">
        <v>5</v>
      </c>
      <c r="B12" s="5"/>
      <c r="C12" s="160" t="s">
        <v>84</v>
      </c>
      <c r="D12" s="135" t="s">
        <v>83</v>
      </c>
      <c r="E12" s="135" t="s">
        <v>332</v>
      </c>
      <c r="F12" s="3"/>
      <c r="G12" s="3"/>
      <c r="H12" s="75" t="str">
        <f t="shared" si="0"/>
        <v/>
      </c>
      <c r="I12" s="54" t="str">
        <f t="shared" si="10"/>
        <v/>
      </c>
      <c r="J12" s="3"/>
      <c r="K12" s="6">
        <f t="shared" si="1"/>
        <v>0</v>
      </c>
      <c r="N12" s="48" t="str">
        <f t="shared" si="2"/>
        <v/>
      </c>
      <c r="O12" s="49">
        <f t="shared" si="3"/>
        <v>0</v>
      </c>
      <c r="P12" s="49">
        <f t="shared" si="4"/>
        <v>0</v>
      </c>
      <c r="Q12" s="49">
        <f t="shared" si="5"/>
        <v>0</v>
      </c>
      <c r="R12" s="49">
        <f t="shared" si="6"/>
        <v>0</v>
      </c>
      <c r="S12" s="50">
        <f t="shared" si="7"/>
        <v>0</v>
      </c>
      <c r="T12" s="50">
        <f t="shared" si="8"/>
        <v>0</v>
      </c>
      <c r="U12" s="50">
        <f t="shared" si="9"/>
        <v>0</v>
      </c>
      <c r="V12" t="s">
        <v>39</v>
      </c>
    </row>
    <row r="13" spans="1:22" x14ac:dyDescent="0.2">
      <c r="A13" s="12">
        <v>6</v>
      </c>
      <c r="B13" s="5"/>
      <c r="C13" s="160" t="s">
        <v>307</v>
      </c>
      <c r="D13" s="135" t="s">
        <v>319</v>
      </c>
      <c r="E13" s="135" t="s">
        <v>333</v>
      </c>
      <c r="F13" s="3"/>
      <c r="G13" s="3"/>
      <c r="H13" s="75" t="str">
        <f t="shared" si="0"/>
        <v/>
      </c>
      <c r="I13" s="54" t="str">
        <f t="shared" si="10"/>
        <v/>
      </c>
      <c r="J13" s="3"/>
      <c r="K13" s="6">
        <f t="shared" si="1"/>
        <v>0</v>
      </c>
      <c r="N13" s="48" t="str">
        <f t="shared" si="2"/>
        <v/>
      </c>
      <c r="O13" s="49">
        <f t="shared" si="3"/>
        <v>0</v>
      </c>
      <c r="P13" s="49">
        <f t="shared" si="4"/>
        <v>0</v>
      </c>
      <c r="Q13" s="49">
        <f t="shared" si="5"/>
        <v>0</v>
      </c>
      <c r="R13" s="49">
        <f t="shared" si="6"/>
        <v>0</v>
      </c>
      <c r="S13" s="50">
        <f t="shared" si="7"/>
        <v>0</v>
      </c>
      <c r="T13" s="50">
        <f t="shared" si="8"/>
        <v>0</v>
      </c>
      <c r="U13" s="50">
        <f t="shared" si="9"/>
        <v>0</v>
      </c>
      <c r="V13" t="s">
        <v>40</v>
      </c>
    </row>
    <row r="14" spans="1:22" ht="24" x14ac:dyDescent="0.2">
      <c r="A14" s="12">
        <v>7</v>
      </c>
      <c r="B14" s="5"/>
      <c r="C14" s="160" t="s">
        <v>308</v>
      </c>
      <c r="D14" s="135" t="s">
        <v>320</v>
      </c>
      <c r="E14" s="135" t="s">
        <v>334</v>
      </c>
      <c r="F14" s="3"/>
      <c r="G14" s="3"/>
      <c r="H14" s="75" t="str">
        <f t="shared" si="0"/>
        <v/>
      </c>
      <c r="I14" s="54" t="str">
        <f t="shared" si="10"/>
        <v/>
      </c>
      <c r="J14" s="3"/>
      <c r="K14" s="6">
        <f t="shared" si="1"/>
        <v>0</v>
      </c>
      <c r="N14" s="48" t="str">
        <f t="shared" si="2"/>
        <v/>
      </c>
      <c r="O14" s="49">
        <f t="shared" si="3"/>
        <v>0</v>
      </c>
      <c r="P14" s="49">
        <f t="shared" si="4"/>
        <v>0</v>
      </c>
      <c r="Q14" s="49">
        <f t="shared" si="5"/>
        <v>0</v>
      </c>
      <c r="R14" s="49">
        <f t="shared" si="6"/>
        <v>0</v>
      </c>
      <c r="S14" s="50">
        <f t="shared" si="7"/>
        <v>0</v>
      </c>
      <c r="T14" s="50">
        <f t="shared" si="8"/>
        <v>0</v>
      </c>
      <c r="U14" s="50">
        <f t="shared" si="9"/>
        <v>0</v>
      </c>
      <c r="V14" t="s">
        <v>41</v>
      </c>
    </row>
    <row r="15" spans="1:22" ht="24" x14ac:dyDescent="0.2">
      <c r="A15" s="12">
        <v>8</v>
      </c>
      <c r="B15" s="5"/>
      <c r="C15" s="160" t="s">
        <v>88</v>
      </c>
      <c r="D15" s="135" t="s">
        <v>109</v>
      </c>
      <c r="E15" s="135" t="s">
        <v>335</v>
      </c>
      <c r="F15" s="3"/>
      <c r="G15" s="3"/>
      <c r="H15" s="75" t="str">
        <f t="shared" si="0"/>
        <v/>
      </c>
      <c r="I15" s="54" t="str">
        <f t="shared" si="10"/>
        <v/>
      </c>
      <c r="J15" s="3"/>
      <c r="K15" s="6">
        <f t="shared" si="1"/>
        <v>0</v>
      </c>
      <c r="N15" s="48" t="str">
        <f t="shared" si="2"/>
        <v/>
      </c>
      <c r="O15" s="49">
        <f t="shared" si="3"/>
        <v>0</v>
      </c>
      <c r="P15" s="49">
        <f t="shared" si="4"/>
        <v>0</v>
      </c>
      <c r="Q15" s="49">
        <f t="shared" si="5"/>
        <v>0</v>
      </c>
      <c r="R15" s="49">
        <f t="shared" si="6"/>
        <v>0</v>
      </c>
      <c r="S15" s="50">
        <f t="shared" si="7"/>
        <v>0</v>
      </c>
      <c r="T15" s="50">
        <f t="shared" si="8"/>
        <v>0</v>
      </c>
      <c r="U15" s="50">
        <f t="shared" si="9"/>
        <v>0</v>
      </c>
      <c r="V15" t="s">
        <v>35</v>
      </c>
    </row>
    <row r="16" spans="1:22" ht="24" x14ac:dyDescent="0.2">
      <c r="A16" s="12">
        <v>9</v>
      </c>
      <c r="B16" s="5"/>
      <c r="C16" s="160" t="s">
        <v>309</v>
      </c>
      <c r="D16" s="135" t="s">
        <v>180</v>
      </c>
      <c r="E16" s="135" t="s">
        <v>336</v>
      </c>
      <c r="F16" s="3"/>
      <c r="G16" s="3"/>
      <c r="H16" s="75" t="str">
        <f t="shared" si="0"/>
        <v/>
      </c>
      <c r="I16" s="54" t="str">
        <f t="shared" si="10"/>
        <v/>
      </c>
      <c r="J16" s="3"/>
      <c r="K16" s="6">
        <f t="shared" si="1"/>
        <v>0</v>
      </c>
      <c r="N16" s="48" t="str">
        <f t="shared" si="2"/>
        <v/>
      </c>
      <c r="O16" s="49">
        <f t="shared" si="3"/>
        <v>0</v>
      </c>
      <c r="P16" s="49">
        <f t="shared" si="4"/>
        <v>0</v>
      </c>
      <c r="Q16" s="49">
        <f t="shared" si="5"/>
        <v>0</v>
      </c>
      <c r="R16" s="49">
        <f t="shared" si="6"/>
        <v>0</v>
      </c>
      <c r="S16" s="50">
        <f t="shared" si="7"/>
        <v>0</v>
      </c>
      <c r="T16" s="50">
        <f t="shared" si="8"/>
        <v>0</v>
      </c>
      <c r="U16" s="50">
        <f t="shared" si="9"/>
        <v>0</v>
      </c>
    </row>
    <row r="17" spans="1:21" ht="24" x14ac:dyDescent="0.2">
      <c r="A17" s="12">
        <v>10</v>
      </c>
      <c r="B17" s="5"/>
      <c r="C17" s="160" t="s">
        <v>310</v>
      </c>
      <c r="D17" s="135" t="s">
        <v>321</v>
      </c>
      <c r="E17" s="135" t="s">
        <v>337</v>
      </c>
      <c r="F17" s="3"/>
      <c r="G17" s="3"/>
      <c r="H17" s="75" t="str">
        <f t="shared" si="0"/>
        <v/>
      </c>
      <c r="I17" s="54" t="str">
        <f t="shared" si="10"/>
        <v/>
      </c>
      <c r="J17" s="3"/>
      <c r="K17" s="6">
        <f t="shared" si="1"/>
        <v>0</v>
      </c>
      <c r="N17" s="48" t="str">
        <f t="shared" si="2"/>
        <v/>
      </c>
      <c r="O17" s="49">
        <f t="shared" si="3"/>
        <v>0</v>
      </c>
      <c r="P17" s="49">
        <f t="shared" si="4"/>
        <v>0</v>
      </c>
      <c r="Q17" s="49">
        <f t="shared" si="5"/>
        <v>0</v>
      </c>
      <c r="R17" s="49">
        <f t="shared" si="6"/>
        <v>0</v>
      </c>
      <c r="S17" s="50">
        <f t="shared" si="7"/>
        <v>0</v>
      </c>
      <c r="T17" s="50">
        <f t="shared" si="8"/>
        <v>0</v>
      </c>
      <c r="U17" s="50">
        <f t="shared" si="9"/>
        <v>0</v>
      </c>
    </row>
    <row r="18" spans="1:21" x14ac:dyDescent="0.2">
      <c r="A18" s="12">
        <v>11</v>
      </c>
      <c r="B18" s="5"/>
      <c r="C18" s="160" t="s">
        <v>311</v>
      </c>
      <c r="D18" s="135" t="s">
        <v>81</v>
      </c>
      <c r="E18" s="135" t="s">
        <v>338</v>
      </c>
      <c r="F18" s="3"/>
      <c r="G18" s="3"/>
      <c r="H18" s="75" t="str">
        <f t="shared" si="0"/>
        <v/>
      </c>
      <c r="I18" s="54" t="str">
        <f t="shared" si="10"/>
        <v/>
      </c>
      <c r="J18" s="3"/>
      <c r="K18" s="6">
        <f t="shared" si="1"/>
        <v>0</v>
      </c>
      <c r="N18" s="48" t="str">
        <f t="shared" si="2"/>
        <v/>
      </c>
      <c r="O18" s="49">
        <f t="shared" si="3"/>
        <v>0</v>
      </c>
      <c r="P18" s="49">
        <f t="shared" si="4"/>
        <v>0</v>
      </c>
      <c r="Q18" s="49">
        <f t="shared" si="5"/>
        <v>0</v>
      </c>
      <c r="R18" s="49">
        <f t="shared" si="6"/>
        <v>0</v>
      </c>
      <c r="S18" s="50">
        <f t="shared" si="7"/>
        <v>0</v>
      </c>
      <c r="T18" s="50">
        <f t="shared" si="8"/>
        <v>0</v>
      </c>
      <c r="U18" s="50">
        <f t="shared" si="9"/>
        <v>0</v>
      </c>
    </row>
    <row r="19" spans="1:21" ht="24" x14ac:dyDescent="0.2">
      <c r="A19" s="12">
        <v>12</v>
      </c>
      <c r="B19" s="5"/>
      <c r="C19" s="160" t="s">
        <v>312</v>
      </c>
      <c r="D19" s="135" t="s">
        <v>210</v>
      </c>
      <c r="E19" s="135" t="s">
        <v>339</v>
      </c>
      <c r="F19" s="3"/>
      <c r="G19" s="3"/>
      <c r="H19" s="75" t="str">
        <f t="shared" si="0"/>
        <v/>
      </c>
      <c r="I19" s="54" t="str">
        <f t="shared" si="10"/>
        <v/>
      </c>
      <c r="J19" s="3"/>
      <c r="K19" s="6">
        <f t="shared" si="1"/>
        <v>0</v>
      </c>
      <c r="N19" s="48" t="str">
        <f t="shared" si="2"/>
        <v/>
      </c>
      <c r="O19" s="49">
        <f t="shared" si="3"/>
        <v>0</v>
      </c>
      <c r="P19" s="49">
        <f t="shared" si="4"/>
        <v>0</v>
      </c>
      <c r="Q19" s="49">
        <f t="shared" si="5"/>
        <v>0</v>
      </c>
      <c r="R19" s="49">
        <f t="shared" si="6"/>
        <v>0</v>
      </c>
      <c r="S19" s="50">
        <f t="shared" si="7"/>
        <v>0</v>
      </c>
      <c r="T19" s="50">
        <f t="shared" si="8"/>
        <v>0</v>
      </c>
      <c r="U19" s="50">
        <f t="shared" si="9"/>
        <v>0</v>
      </c>
    </row>
    <row r="20" spans="1:21" x14ac:dyDescent="0.2">
      <c r="A20" s="12">
        <v>13</v>
      </c>
      <c r="B20" s="5"/>
      <c r="C20" s="160" t="s">
        <v>94</v>
      </c>
      <c r="D20" s="135" t="s">
        <v>113</v>
      </c>
      <c r="E20" s="135" t="s">
        <v>340</v>
      </c>
      <c r="F20" s="3"/>
      <c r="G20" s="3"/>
      <c r="H20" s="75" t="str">
        <f t="shared" si="0"/>
        <v/>
      </c>
      <c r="I20" s="54" t="str">
        <f t="shared" si="10"/>
        <v/>
      </c>
      <c r="J20" s="3"/>
      <c r="K20" s="6">
        <f t="shared" si="1"/>
        <v>0</v>
      </c>
      <c r="N20" s="48" t="str">
        <f t="shared" si="2"/>
        <v/>
      </c>
      <c r="O20" s="49">
        <f t="shared" si="3"/>
        <v>0</v>
      </c>
      <c r="P20" s="49">
        <f t="shared" si="4"/>
        <v>0</v>
      </c>
      <c r="Q20" s="49">
        <f t="shared" si="5"/>
        <v>0</v>
      </c>
      <c r="R20" s="49">
        <f t="shared" si="6"/>
        <v>0</v>
      </c>
      <c r="S20" s="50">
        <f t="shared" si="7"/>
        <v>0</v>
      </c>
      <c r="T20" s="50">
        <f t="shared" si="8"/>
        <v>0</v>
      </c>
      <c r="U20" s="50">
        <f t="shared" si="9"/>
        <v>0</v>
      </c>
    </row>
    <row r="21" spans="1:21" ht="24" x14ac:dyDescent="0.2">
      <c r="A21" s="12">
        <v>14</v>
      </c>
      <c r="B21" s="5"/>
      <c r="C21" s="160" t="s">
        <v>220</v>
      </c>
      <c r="D21" s="135" t="s">
        <v>222</v>
      </c>
      <c r="E21" s="135" t="s">
        <v>578</v>
      </c>
      <c r="F21" s="3"/>
      <c r="G21" s="3"/>
      <c r="H21" s="75" t="str">
        <f t="shared" si="0"/>
        <v/>
      </c>
      <c r="I21" s="54" t="str">
        <f t="shared" si="10"/>
        <v/>
      </c>
      <c r="J21" s="3"/>
      <c r="K21" s="6">
        <f t="shared" si="1"/>
        <v>0</v>
      </c>
      <c r="N21" s="48" t="str">
        <f t="shared" si="2"/>
        <v/>
      </c>
      <c r="O21" s="49">
        <f t="shared" si="3"/>
        <v>0</v>
      </c>
      <c r="P21" s="49">
        <f t="shared" si="4"/>
        <v>0</v>
      </c>
      <c r="Q21" s="49">
        <f t="shared" si="5"/>
        <v>0</v>
      </c>
      <c r="R21" s="49">
        <f t="shared" si="6"/>
        <v>0</v>
      </c>
      <c r="S21" s="50">
        <f t="shared" si="7"/>
        <v>0</v>
      </c>
      <c r="T21" s="50">
        <f t="shared" si="8"/>
        <v>0</v>
      </c>
      <c r="U21" s="50">
        <f t="shared" si="9"/>
        <v>0</v>
      </c>
    </row>
    <row r="22" spans="1:21" ht="24" x14ac:dyDescent="0.2">
      <c r="A22" s="12">
        <v>15</v>
      </c>
      <c r="B22" s="5"/>
      <c r="C22" s="160" t="s">
        <v>220</v>
      </c>
      <c r="D22" s="135" t="s">
        <v>117</v>
      </c>
      <c r="E22" s="135" t="s">
        <v>341</v>
      </c>
      <c r="F22" s="3"/>
      <c r="G22" s="3"/>
      <c r="H22" s="75" t="str">
        <f t="shared" si="0"/>
        <v/>
      </c>
      <c r="I22" s="54" t="str">
        <f t="shared" si="10"/>
        <v/>
      </c>
      <c r="J22" s="3"/>
      <c r="K22" s="6">
        <f t="shared" si="1"/>
        <v>0</v>
      </c>
      <c r="N22" s="48" t="str">
        <f t="shared" si="2"/>
        <v/>
      </c>
      <c r="O22" s="49">
        <f t="shared" si="3"/>
        <v>0</v>
      </c>
      <c r="P22" s="49">
        <f t="shared" si="4"/>
        <v>0</v>
      </c>
      <c r="Q22" s="49">
        <f t="shared" si="5"/>
        <v>0</v>
      </c>
      <c r="R22" s="49">
        <f t="shared" si="6"/>
        <v>0</v>
      </c>
      <c r="S22" s="50">
        <f t="shared" si="7"/>
        <v>0</v>
      </c>
      <c r="T22" s="50">
        <f t="shared" si="8"/>
        <v>0</v>
      </c>
      <c r="U22" s="50">
        <f t="shared" si="9"/>
        <v>0</v>
      </c>
    </row>
    <row r="23" spans="1:21" x14ac:dyDescent="0.2">
      <c r="A23" s="12">
        <v>16</v>
      </c>
      <c r="B23" s="5"/>
      <c r="C23" s="160" t="s">
        <v>313</v>
      </c>
      <c r="D23" s="135" t="s">
        <v>322</v>
      </c>
      <c r="E23" s="135" t="s">
        <v>342</v>
      </c>
      <c r="F23" s="3"/>
      <c r="G23" s="3"/>
      <c r="H23" s="75" t="str">
        <f t="shared" si="0"/>
        <v/>
      </c>
      <c r="I23" s="54" t="str">
        <f t="shared" si="10"/>
        <v/>
      </c>
      <c r="J23" s="3"/>
      <c r="K23" s="6">
        <f t="shared" si="1"/>
        <v>0</v>
      </c>
      <c r="N23" s="48" t="str">
        <f t="shared" si="2"/>
        <v/>
      </c>
      <c r="O23" s="49">
        <f t="shared" si="3"/>
        <v>0</v>
      </c>
      <c r="P23" s="49">
        <f t="shared" si="4"/>
        <v>0</v>
      </c>
      <c r="Q23" s="49">
        <f t="shared" si="5"/>
        <v>0</v>
      </c>
      <c r="R23" s="49">
        <f t="shared" si="6"/>
        <v>0</v>
      </c>
      <c r="S23" s="50">
        <f t="shared" si="7"/>
        <v>0</v>
      </c>
      <c r="T23" s="50">
        <f t="shared" si="8"/>
        <v>0</v>
      </c>
      <c r="U23" s="50">
        <f t="shared" si="9"/>
        <v>0</v>
      </c>
    </row>
    <row r="24" spans="1:21" x14ac:dyDescent="0.2">
      <c r="A24" s="12">
        <v>17</v>
      </c>
      <c r="B24" s="5"/>
      <c r="C24" s="160" t="s">
        <v>113</v>
      </c>
      <c r="D24" s="135" t="s">
        <v>323</v>
      </c>
      <c r="E24" s="135" t="s">
        <v>343</v>
      </c>
      <c r="F24" s="3"/>
      <c r="G24" s="3"/>
      <c r="H24" s="75" t="str">
        <f t="shared" si="0"/>
        <v/>
      </c>
      <c r="I24" s="54" t="str">
        <f t="shared" si="10"/>
        <v/>
      </c>
      <c r="J24" s="3"/>
      <c r="K24" s="6">
        <f t="shared" si="1"/>
        <v>0</v>
      </c>
      <c r="N24" s="48" t="str">
        <f t="shared" si="2"/>
        <v/>
      </c>
      <c r="O24" s="49">
        <f t="shared" si="3"/>
        <v>0</v>
      </c>
      <c r="P24" s="49">
        <f t="shared" si="4"/>
        <v>0</v>
      </c>
      <c r="Q24" s="49">
        <f t="shared" si="5"/>
        <v>0</v>
      </c>
      <c r="R24" s="49">
        <f t="shared" si="6"/>
        <v>0</v>
      </c>
      <c r="S24" s="50">
        <f t="shared" si="7"/>
        <v>0</v>
      </c>
      <c r="T24" s="50">
        <f t="shared" si="8"/>
        <v>0</v>
      </c>
      <c r="U24" s="50">
        <f t="shared" si="9"/>
        <v>0</v>
      </c>
    </row>
    <row r="25" spans="1:21" ht="24" x14ac:dyDescent="0.2">
      <c r="A25" s="12">
        <v>18</v>
      </c>
      <c r="B25" s="5"/>
      <c r="C25" s="160" t="s">
        <v>314</v>
      </c>
      <c r="D25" s="135" t="s">
        <v>221</v>
      </c>
      <c r="E25" s="135" t="s">
        <v>344</v>
      </c>
      <c r="F25" s="3"/>
      <c r="G25" s="3"/>
      <c r="H25" s="75" t="str">
        <f t="shared" si="0"/>
        <v/>
      </c>
      <c r="I25" s="54" t="str">
        <f t="shared" si="10"/>
        <v/>
      </c>
      <c r="J25" s="3"/>
      <c r="K25" s="6">
        <f t="shared" si="1"/>
        <v>0</v>
      </c>
      <c r="N25" s="48" t="str">
        <f t="shared" si="2"/>
        <v/>
      </c>
      <c r="O25" s="49">
        <f t="shared" si="3"/>
        <v>0</v>
      </c>
      <c r="P25" s="49">
        <f t="shared" si="4"/>
        <v>0</v>
      </c>
      <c r="Q25" s="49">
        <f t="shared" si="5"/>
        <v>0</v>
      </c>
      <c r="R25" s="49">
        <f t="shared" si="6"/>
        <v>0</v>
      </c>
      <c r="S25" s="50">
        <f t="shared" si="7"/>
        <v>0</v>
      </c>
      <c r="T25" s="50">
        <f t="shared" si="8"/>
        <v>0</v>
      </c>
      <c r="U25" s="50">
        <f t="shared" si="9"/>
        <v>0</v>
      </c>
    </row>
    <row r="26" spans="1:21" ht="24" x14ac:dyDescent="0.2">
      <c r="A26" s="12">
        <v>19</v>
      </c>
      <c r="B26" s="5"/>
      <c r="C26" s="160" t="s">
        <v>315</v>
      </c>
      <c r="D26" s="135" t="s">
        <v>212</v>
      </c>
      <c r="E26" s="135" t="s">
        <v>345</v>
      </c>
      <c r="F26" s="3"/>
      <c r="G26" s="3"/>
      <c r="H26" s="75" t="str">
        <f t="shared" si="0"/>
        <v/>
      </c>
      <c r="I26" s="54" t="str">
        <f t="shared" si="10"/>
        <v/>
      </c>
      <c r="J26" s="3"/>
      <c r="K26" s="6">
        <f t="shared" si="1"/>
        <v>0</v>
      </c>
      <c r="N26" s="48" t="str">
        <f t="shared" si="2"/>
        <v/>
      </c>
      <c r="O26" s="49">
        <f t="shared" si="3"/>
        <v>0</v>
      </c>
      <c r="P26" s="49">
        <f t="shared" si="4"/>
        <v>0</v>
      </c>
      <c r="Q26" s="49">
        <f t="shared" si="5"/>
        <v>0</v>
      </c>
      <c r="R26" s="49">
        <f t="shared" si="6"/>
        <v>0</v>
      </c>
      <c r="S26" s="50">
        <f t="shared" si="7"/>
        <v>0</v>
      </c>
      <c r="T26" s="50">
        <f t="shared" si="8"/>
        <v>0</v>
      </c>
      <c r="U26" s="50">
        <f t="shared" si="9"/>
        <v>0</v>
      </c>
    </row>
    <row r="27" spans="1:21" ht="24" x14ac:dyDescent="0.2">
      <c r="A27" s="12">
        <v>20</v>
      </c>
      <c r="B27" s="5"/>
      <c r="C27" s="160" t="s">
        <v>156</v>
      </c>
      <c r="D27" s="135" t="s">
        <v>324</v>
      </c>
      <c r="E27" s="135" t="s">
        <v>346</v>
      </c>
      <c r="F27" s="3"/>
      <c r="G27" s="3"/>
      <c r="H27" s="75" t="str">
        <f t="shared" si="0"/>
        <v/>
      </c>
      <c r="I27" s="54" t="str">
        <f t="shared" si="10"/>
        <v/>
      </c>
      <c r="J27" s="3"/>
      <c r="K27" s="6">
        <f t="shared" si="1"/>
        <v>0</v>
      </c>
      <c r="N27" s="48" t="str">
        <f t="shared" si="2"/>
        <v/>
      </c>
      <c r="O27" s="49">
        <f t="shared" si="3"/>
        <v>0</v>
      </c>
      <c r="P27" s="49">
        <f t="shared" si="4"/>
        <v>0</v>
      </c>
      <c r="Q27" s="49">
        <f t="shared" si="5"/>
        <v>0</v>
      </c>
      <c r="R27" s="49">
        <f t="shared" si="6"/>
        <v>0</v>
      </c>
      <c r="S27" s="50">
        <f t="shared" si="7"/>
        <v>0</v>
      </c>
      <c r="T27" s="50">
        <f t="shared" si="8"/>
        <v>0</v>
      </c>
      <c r="U27" s="50">
        <f t="shared" si="9"/>
        <v>0</v>
      </c>
    </row>
    <row r="28" spans="1:21" ht="24" x14ac:dyDescent="0.2">
      <c r="A28" s="12">
        <v>21</v>
      </c>
      <c r="B28" s="5"/>
      <c r="C28" s="160" t="s">
        <v>177</v>
      </c>
      <c r="D28" s="135" t="s">
        <v>159</v>
      </c>
      <c r="E28" s="135" t="s">
        <v>347</v>
      </c>
      <c r="F28" s="3"/>
      <c r="G28" s="3"/>
      <c r="H28" s="75" t="str">
        <f t="shared" si="0"/>
        <v/>
      </c>
      <c r="I28" s="54" t="str">
        <f t="shared" si="10"/>
        <v/>
      </c>
      <c r="J28" s="3"/>
      <c r="K28" s="6">
        <f t="shared" si="1"/>
        <v>0</v>
      </c>
      <c r="N28" s="48" t="str">
        <f t="shared" si="2"/>
        <v/>
      </c>
      <c r="O28" s="49">
        <f t="shared" si="3"/>
        <v>0</v>
      </c>
      <c r="P28" s="49">
        <f t="shared" si="4"/>
        <v>0</v>
      </c>
      <c r="Q28" s="49">
        <f t="shared" si="5"/>
        <v>0</v>
      </c>
      <c r="R28" s="49">
        <f t="shared" si="6"/>
        <v>0</v>
      </c>
      <c r="S28" s="50">
        <f t="shared" si="7"/>
        <v>0</v>
      </c>
      <c r="T28" s="50">
        <f t="shared" si="8"/>
        <v>0</v>
      </c>
      <c r="U28" s="50">
        <f t="shared" si="9"/>
        <v>0</v>
      </c>
    </row>
    <row r="29" spans="1:21" ht="24" x14ac:dyDescent="0.2">
      <c r="A29" s="12">
        <v>22</v>
      </c>
      <c r="B29" s="5"/>
      <c r="C29" s="160" t="s">
        <v>316</v>
      </c>
      <c r="D29" s="135" t="s">
        <v>325</v>
      </c>
      <c r="E29" s="135" t="s">
        <v>348</v>
      </c>
      <c r="F29" s="3"/>
      <c r="G29" s="3"/>
      <c r="H29" s="75" t="str">
        <f t="shared" si="0"/>
        <v/>
      </c>
      <c r="I29" s="54" t="str">
        <f t="shared" si="10"/>
        <v/>
      </c>
      <c r="J29" s="3"/>
      <c r="K29" s="6">
        <f t="shared" si="1"/>
        <v>0</v>
      </c>
      <c r="N29" s="48" t="str">
        <f t="shared" si="2"/>
        <v/>
      </c>
      <c r="O29" s="49">
        <f t="shared" si="3"/>
        <v>0</v>
      </c>
      <c r="P29" s="49">
        <f t="shared" si="4"/>
        <v>0</v>
      </c>
      <c r="Q29" s="49">
        <f t="shared" si="5"/>
        <v>0</v>
      </c>
      <c r="R29" s="49">
        <f t="shared" si="6"/>
        <v>0</v>
      </c>
      <c r="S29" s="50">
        <f t="shared" si="7"/>
        <v>0</v>
      </c>
      <c r="T29" s="50">
        <f t="shared" si="8"/>
        <v>0</v>
      </c>
      <c r="U29" s="50">
        <f t="shared" si="9"/>
        <v>0</v>
      </c>
    </row>
    <row r="30" spans="1:21" x14ac:dyDescent="0.2">
      <c r="A30" s="12">
        <v>23</v>
      </c>
      <c r="B30" s="5"/>
      <c r="C30" s="160" t="s">
        <v>102</v>
      </c>
      <c r="D30" s="135" t="s">
        <v>326</v>
      </c>
      <c r="E30" s="135" t="s">
        <v>349</v>
      </c>
      <c r="F30" s="3"/>
      <c r="G30" s="3"/>
      <c r="H30" s="75" t="str">
        <f t="shared" si="0"/>
        <v/>
      </c>
      <c r="I30" s="54" t="str">
        <f t="shared" si="10"/>
        <v/>
      </c>
      <c r="J30" s="3"/>
      <c r="K30" s="6">
        <f t="shared" si="1"/>
        <v>0</v>
      </c>
      <c r="N30" s="48" t="str">
        <f t="shared" si="2"/>
        <v/>
      </c>
      <c r="O30" s="49">
        <f t="shared" si="3"/>
        <v>0</v>
      </c>
      <c r="P30" s="49">
        <f t="shared" si="4"/>
        <v>0</v>
      </c>
      <c r="Q30" s="49">
        <f t="shared" si="5"/>
        <v>0</v>
      </c>
      <c r="R30" s="49">
        <f t="shared" si="6"/>
        <v>0</v>
      </c>
      <c r="S30" s="50">
        <f t="shared" si="7"/>
        <v>0</v>
      </c>
      <c r="T30" s="50">
        <f t="shared" si="8"/>
        <v>0</v>
      </c>
      <c r="U30" s="50">
        <f t="shared" si="9"/>
        <v>0</v>
      </c>
    </row>
    <row r="31" spans="1:21" x14ac:dyDescent="0.2">
      <c r="A31" s="12">
        <v>24</v>
      </c>
      <c r="B31" s="5"/>
      <c r="C31" s="160" t="s">
        <v>100</v>
      </c>
      <c r="D31" s="135" t="s">
        <v>119</v>
      </c>
      <c r="E31" s="135" t="s">
        <v>350</v>
      </c>
      <c r="F31" s="3"/>
      <c r="G31" s="3"/>
      <c r="H31" s="75" t="str">
        <f t="shared" si="0"/>
        <v/>
      </c>
      <c r="I31" s="54" t="str">
        <f t="shared" si="10"/>
        <v/>
      </c>
      <c r="J31" s="3"/>
      <c r="K31" s="6">
        <f t="shared" si="1"/>
        <v>0</v>
      </c>
      <c r="N31" s="48" t="str">
        <f t="shared" si="2"/>
        <v/>
      </c>
      <c r="O31" s="49">
        <f t="shared" si="3"/>
        <v>0</v>
      </c>
      <c r="P31" s="49">
        <f t="shared" si="4"/>
        <v>0</v>
      </c>
      <c r="Q31" s="49">
        <f t="shared" si="5"/>
        <v>0</v>
      </c>
      <c r="R31" s="49">
        <f t="shared" si="6"/>
        <v>0</v>
      </c>
      <c r="S31" s="50">
        <f t="shared" si="7"/>
        <v>0</v>
      </c>
      <c r="T31" s="50">
        <f t="shared" si="8"/>
        <v>0</v>
      </c>
      <c r="U31" s="50">
        <f t="shared" si="9"/>
        <v>0</v>
      </c>
    </row>
    <row r="32" spans="1:21" ht="15" x14ac:dyDescent="0.3">
      <c r="A32" s="12">
        <v>25</v>
      </c>
      <c r="B32" s="5"/>
      <c r="C32" s="140" t="s">
        <v>317</v>
      </c>
      <c r="D32" s="135" t="s">
        <v>113</v>
      </c>
      <c r="E32" s="135" t="s">
        <v>351</v>
      </c>
      <c r="F32" s="3"/>
      <c r="G32" s="3"/>
      <c r="H32" s="75" t="str">
        <f t="shared" si="0"/>
        <v/>
      </c>
      <c r="I32" s="54" t="str">
        <f t="shared" si="10"/>
        <v/>
      </c>
      <c r="J32" s="3"/>
      <c r="K32" s="6">
        <f t="shared" si="1"/>
        <v>0</v>
      </c>
      <c r="N32" s="48" t="str">
        <f t="shared" si="2"/>
        <v/>
      </c>
      <c r="O32" s="49">
        <f t="shared" si="3"/>
        <v>0</v>
      </c>
      <c r="P32" s="49">
        <f t="shared" si="4"/>
        <v>0</v>
      </c>
      <c r="Q32" s="49">
        <f t="shared" si="5"/>
        <v>0</v>
      </c>
      <c r="R32" s="49">
        <f t="shared" si="6"/>
        <v>0</v>
      </c>
      <c r="S32" s="50">
        <f t="shared" si="7"/>
        <v>0</v>
      </c>
      <c r="T32" s="50">
        <f t="shared" si="8"/>
        <v>0</v>
      </c>
      <c r="U32" s="50">
        <f t="shared" si="9"/>
        <v>0</v>
      </c>
    </row>
    <row r="33" spans="1:21" ht="24" x14ac:dyDescent="0.2">
      <c r="A33" s="12">
        <v>26</v>
      </c>
      <c r="B33" s="5"/>
      <c r="C33" s="139" t="s">
        <v>101</v>
      </c>
      <c r="D33" s="135" t="s">
        <v>327</v>
      </c>
      <c r="E33" s="135" t="s">
        <v>352</v>
      </c>
      <c r="F33" s="3"/>
      <c r="G33" s="3"/>
      <c r="H33" s="75" t="str">
        <f t="shared" si="0"/>
        <v/>
      </c>
      <c r="I33" s="54" t="str">
        <f t="shared" si="10"/>
        <v/>
      </c>
      <c r="J33" s="3"/>
      <c r="K33" s="6">
        <f t="shared" si="1"/>
        <v>0</v>
      </c>
      <c r="N33" s="48" t="str">
        <f t="shared" si="2"/>
        <v/>
      </c>
      <c r="O33" s="49">
        <f t="shared" si="3"/>
        <v>0</v>
      </c>
      <c r="P33" s="49">
        <f t="shared" si="4"/>
        <v>0</v>
      </c>
      <c r="Q33" s="49">
        <f t="shared" si="5"/>
        <v>0</v>
      </c>
      <c r="R33" s="49">
        <f t="shared" si="6"/>
        <v>0</v>
      </c>
      <c r="S33" s="50">
        <f t="shared" si="7"/>
        <v>0</v>
      </c>
      <c r="T33" s="50">
        <f t="shared" si="8"/>
        <v>0</v>
      </c>
      <c r="U33" s="50">
        <f t="shared" si="9"/>
        <v>0</v>
      </c>
    </row>
    <row r="34" spans="1:21" ht="24" x14ac:dyDescent="0.2">
      <c r="A34" s="12">
        <v>27</v>
      </c>
      <c r="B34" s="5"/>
      <c r="C34" s="135" t="s">
        <v>232</v>
      </c>
      <c r="D34" s="135" t="s">
        <v>328</v>
      </c>
      <c r="E34" s="135" t="s">
        <v>353</v>
      </c>
      <c r="F34" s="3"/>
      <c r="G34" s="3"/>
      <c r="H34" s="75" t="str">
        <f t="shared" si="0"/>
        <v/>
      </c>
      <c r="I34" s="54" t="str">
        <f t="shared" si="10"/>
        <v/>
      </c>
      <c r="J34" s="3"/>
      <c r="K34" s="6">
        <f t="shared" si="1"/>
        <v>0</v>
      </c>
      <c r="N34" s="48" t="str">
        <f t="shared" si="2"/>
        <v/>
      </c>
      <c r="O34" s="49">
        <f t="shared" si="3"/>
        <v>0</v>
      </c>
      <c r="P34" s="49">
        <f t="shared" si="4"/>
        <v>0</v>
      </c>
      <c r="Q34" s="49">
        <f t="shared" si="5"/>
        <v>0</v>
      </c>
      <c r="R34" s="49">
        <f t="shared" si="6"/>
        <v>0</v>
      </c>
      <c r="S34" s="50">
        <f t="shared" si="7"/>
        <v>0</v>
      </c>
      <c r="T34" s="50">
        <f t="shared" si="8"/>
        <v>0</v>
      </c>
      <c r="U34" s="50">
        <f t="shared" si="9"/>
        <v>0</v>
      </c>
    </row>
    <row r="35" spans="1:21" ht="24" x14ac:dyDescent="0.2">
      <c r="A35" s="12">
        <v>28</v>
      </c>
      <c r="B35" s="5"/>
      <c r="C35" s="135" t="s">
        <v>106</v>
      </c>
      <c r="D35" s="135" t="s">
        <v>370</v>
      </c>
      <c r="E35" s="135" t="s">
        <v>460</v>
      </c>
      <c r="F35" s="3"/>
      <c r="G35" s="3"/>
      <c r="H35" s="75" t="str">
        <f t="shared" si="0"/>
        <v/>
      </c>
      <c r="I35" s="54" t="str">
        <f t="shared" si="10"/>
        <v/>
      </c>
      <c r="J35" s="3"/>
      <c r="K35" s="6">
        <f t="shared" si="1"/>
        <v>0</v>
      </c>
      <c r="N35" s="48" t="str">
        <f t="shared" si="2"/>
        <v/>
      </c>
      <c r="O35" s="49">
        <f t="shared" si="3"/>
        <v>0</v>
      </c>
      <c r="P35" s="49">
        <f t="shared" si="4"/>
        <v>0</v>
      </c>
      <c r="Q35" s="49">
        <f t="shared" si="5"/>
        <v>0</v>
      </c>
      <c r="R35" s="49">
        <f t="shared" si="6"/>
        <v>0</v>
      </c>
      <c r="S35" s="50">
        <f t="shared" si="7"/>
        <v>0</v>
      </c>
      <c r="T35" s="50">
        <f t="shared" si="8"/>
        <v>0</v>
      </c>
      <c r="U35" s="50">
        <f t="shared" si="9"/>
        <v>0</v>
      </c>
    </row>
    <row r="36" spans="1:21" x14ac:dyDescent="0.2">
      <c r="A36" s="12">
        <v>29</v>
      </c>
      <c r="B36" s="5"/>
      <c r="C36" s="135"/>
      <c r="D36" s="135"/>
      <c r="E36" s="135"/>
      <c r="F36" s="3"/>
      <c r="G36" s="3"/>
      <c r="H36" s="75" t="str">
        <f t="shared" si="0"/>
        <v/>
      </c>
      <c r="I36" s="54" t="str">
        <f t="shared" si="10"/>
        <v/>
      </c>
      <c r="J36" s="3"/>
      <c r="K36" s="6">
        <f t="shared" si="1"/>
        <v>0</v>
      </c>
      <c r="N36" s="48" t="str">
        <f t="shared" si="2"/>
        <v/>
      </c>
      <c r="O36" s="49">
        <f t="shared" si="3"/>
        <v>0</v>
      </c>
      <c r="P36" s="49">
        <f t="shared" si="4"/>
        <v>0</v>
      </c>
      <c r="Q36" s="49">
        <f t="shared" si="5"/>
        <v>0</v>
      </c>
      <c r="R36" s="49">
        <f t="shared" si="6"/>
        <v>0</v>
      </c>
      <c r="S36" s="50">
        <f t="shared" si="7"/>
        <v>0</v>
      </c>
      <c r="T36" s="50">
        <f t="shared" si="8"/>
        <v>0</v>
      </c>
      <c r="U36" s="50">
        <f t="shared" si="9"/>
        <v>0</v>
      </c>
    </row>
    <row r="37" spans="1:21" x14ac:dyDescent="0.2">
      <c r="A37" s="12">
        <v>30</v>
      </c>
      <c r="B37" s="5"/>
      <c r="C37" s="135"/>
      <c r="D37" s="135"/>
      <c r="E37" s="135"/>
      <c r="F37" s="3"/>
      <c r="G37" s="3"/>
      <c r="H37" s="75" t="str">
        <f t="shared" si="0"/>
        <v/>
      </c>
      <c r="I37" s="54" t="str">
        <f t="shared" si="10"/>
        <v/>
      </c>
      <c r="J37" s="3"/>
      <c r="K37" s="6">
        <f t="shared" si="1"/>
        <v>0</v>
      </c>
      <c r="N37" s="48" t="str">
        <f t="shared" si="2"/>
        <v/>
      </c>
      <c r="O37" s="49">
        <f t="shared" si="3"/>
        <v>0</v>
      </c>
      <c r="P37" s="49">
        <f t="shared" si="4"/>
        <v>0</v>
      </c>
      <c r="Q37" s="49">
        <f t="shared" si="5"/>
        <v>0</v>
      </c>
      <c r="R37" s="49">
        <f t="shared" si="6"/>
        <v>0</v>
      </c>
      <c r="S37" s="50">
        <f t="shared" si="7"/>
        <v>0</v>
      </c>
      <c r="T37" s="50">
        <f t="shared" si="8"/>
        <v>0</v>
      </c>
      <c r="U37" s="50">
        <f t="shared" si="9"/>
        <v>0</v>
      </c>
    </row>
    <row r="38" spans="1:21" x14ac:dyDescent="0.2">
      <c r="A38" s="12">
        <v>31</v>
      </c>
      <c r="B38" s="5"/>
      <c r="C38" s="135"/>
      <c r="D38" s="135"/>
      <c r="E38" s="135"/>
      <c r="F38" s="3"/>
      <c r="G38" s="3"/>
      <c r="H38" s="75" t="str">
        <f t="shared" si="0"/>
        <v/>
      </c>
      <c r="I38" s="54" t="str">
        <f t="shared" si="10"/>
        <v/>
      </c>
      <c r="J38" s="3"/>
      <c r="K38" s="6">
        <f t="shared" si="1"/>
        <v>0</v>
      </c>
      <c r="N38" s="48" t="str">
        <f t="shared" si="2"/>
        <v/>
      </c>
      <c r="O38" s="49">
        <f t="shared" si="3"/>
        <v>0</v>
      </c>
      <c r="P38" s="49">
        <f t="shared" si="4"/>
        <v>0</v>
      </c>
      <c r="Q38" s="49">
        <f t="shared" si="5"/>
        <v>0</v>
      </c>
      <c r="R38" s="49">
        <f t="shared" si="6"/>
        <v>0</v>
      </c>
      <c r="S38" s="50">
        <f t="shared" si="7"/>
        <v>0</v>
      </c>
      <c r="T38" s="50">
        <f t="shared" si="8"/>
        <v>0</v>
      </c>
      <c r="U38" s="50">
        <f t="shared" si="9"/>
        <v>0</v>
      </c>
    </row>
    <row r="39" spans="1:21" ht="13.5" thickBot="1" x14ac:dyDescent="0.25">
      <c r="A39" s="12">
        <v>32</v>
      </c>
      <c r="B39" s="7"/>
      <c r="C39" s="135"/>
      <c r="D39" s="135"/>
      <c r="E39" s="135"/>
      <c r="F39" s="8"/>
      <c r="G39" s="8"/>
      <c r="H39" s="76" t="str">
        <f t="shared" si="0"/>
        <v/>
      </c>
      <c r="I39" s="58" t="str">
        <f t="shared" si="10"/>
        <v/>
      </c>
      <c r="J39" s="8"/>
      <c r="K39" s="9">
        <f t="shared" si="1"/>
        <v>0</v>
      </c>
      <c r="N39" s="51" t="str">
        <f t="shared" si="2"/>
        <v/>
      </c>
      <c r="O39" s="52">
        <f t="shared" si="3"/>
        <v>0</v>
      </c>
      <c r="P39" s="52">
        <f t="shared" si="4"/>
        <v>0</v>
      </c>
      <c r="Q39" s="52">
        <f t="shared" si="5"/>
        <v>0</v>
      </c>
      <c r="R39" s="52">
        <f t="shared" si="6"/>
        <v>0</v>
      </c>
      <c r="S39" s="53">
        <f t="shared" si="7"/>
        <v>0</v>
      </c>
      <c r="T39" s="50">
        <f t="shared" si="8"/>
        <v>0</v>
      </c>
      <c r="U39" s="50">
        <f t="shared" si="9"/>
        <v>0</v>
      </c>
    </row>
    <row r="40" spans="1:21" ht="15.75" customHeight="1" x14ac:dyDescent="0.2">
      <c r="A40" s="2"/>
      <c r="B40" s="2"/>
      <c r="C40" s="2"/>
      <c r="D40" s="2"/>
      <c r="E40" s="2"/>
      <c r="F40" s="2"/>
      <c r="G40" s="2"/>
      <c r="H40" s="14"/>
      <c r="I40" s="2"/>
      <c r="N40" s="2"/>
    </row>
    <row r="41" spans="1:21" x14ac:dyDescent="0.2">
      <c r="A41" s="2"/>
      <c r="B41" s="2"/>
      <c r="C41" s="11"/>
      <c r="D41" s="2"/>
      <c r="E41" s="2"/>
      <c r="F41" s="10"/>
      <c r="G41" s="10"/>
      <c r="H41" s="10"/>
      <c r="I41" s="10"/>
    </row>
    <row r="42" spans="1:21" ht="13.5" thickBo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21" x14ac:dyDescent="0.2">
      <c r="A43" s="2"/>
      <c r="B43" s="2"/>
      <c r="C43" s="24"/>
      <c r="D43" s="25"/>
      <c r="E43" s="70"/>
      <c r="F43" s="26" t="s">
        <v>20</v>
      </c>
      <c r="G43" s="27"/>
      <c r="H43" s="27"/>
      <c r="I43" s="27"/>
      <c r="J43" s="70"/>
      <c r="K43" s="71"/>
    </row>
    <row r="44" spans="1:21" x14ac:dyDescent="0.2">
      <c r="A44" s="2"/>
      <c r="B44" s="2"/>
      <c r="C44" s="29"/>
      <c r="D44" s="18"/>
      <c r="E44" s="18"/>
      <c r="F44" s="18"/>
      <c r="G44" s="19"/>
      <c r="H44" s="19"/>
      <c r="I44" s="19"/>
      <c r="J44" s="13"/>
      <c r="K44" s="72"/>
    </row>
    <row r="45" spans="1:21" x14ac:dyDescent="0.2">
      <c r="A45" s="2"/>
      <c r="B45" s="2"/>
      <c r="C45" s="29" t="s">
        <v>25</v>
      </c>
      <c r="D45" s="18"/>
      <c r="E45" s="18"/>
      <c r="F45" s="18"/>
      <c r="G45" s="19"/>
      <c r="H45" s="19"/>
      <c r="I45" s="19"/>
      <c r="J45" s="13"/>
      <c r="K45" s="72"/>
    </row>
    <row r="46" spans="1:21" x14ac:dyDescent="0.2">
      <c r="A46" s="2"/>
      <c r="B46" s="2"/>
      <c r="C46" s="31" t="s">
        <v>21</v>
      </c>
      <c r="D46" s="20"/>
      <c r="E46" s="20"/>
      <c r="F46" s="20"/>
      <c r="G46" s="19"/>
      <c r="H46" s="19"/>
      <c r="I46" s="19"/>
      <c r="J46" s="13"/>
      <c r="K46" s="72"/>
    </row>
    <row r="47" spans="1:21" x14ac:dyDescent="0.2">
      <c r="A47" s="2"/>
      <c r="B47" s="2"/>
      <c r="C47" s="5">
        <f>COUNTIF(I8:I39,"=0")</f>
        <v>0</v>
      </c>
      <c r="D47" s="20"/>
      <c r="E47" s="20"/>
      <c r="F47" s="20"/>
      <c r="G47" s="19"/>
      <c r="H47" s="19"/>
      <c r="I47" s="19"/>
      <c r="J47" s="13"/>
      <c r="K47" s="72"/>
    </row>
    <row r="48" spans="1:21" x14ac:dyDescent="0.2">
      <c r="A48" s="2"/>
      <c r="B48" s="2"/>
      <c r="C48" s="32"/>
      <c r="D48" s="21"/>
      <c r="E48" s="20"/>
      <c r="F48" s="20"/>
      <c r="G48" s="20"/>
      <c r="H48" s="20"/>
      <c r="I48" s="19"/>
      <c r="J48" s="13"/>
      <c r="K48" s="72"/>
    </row>
    <row r="49" spans="1:11" x14ac:dyDescent="0.2">
      <c r="A49" s="2"/>
      <c r="B49" s="2"/>
      <c r="C49" s="34" t="s">
        <v>22</v>
      </c>
      <c r="D49" s="20"/>
      <c r="E49" s="20"/>
      <c r="F49" s="20"/>
      <c r="G49" s="20"/>
      <c r="H49" s="20"/>
      <c r="I49" s="23"/>
      <c r="J49" s="12"/>
      <c r="K49" s="72"/>
    </row>
    <row r="50" spans="1:11" x14ac:dyDescent="0.2">
      <c r="A50" s="2"/>
      <c r="B50" s="2"/>
      <c r="C50" s="35">
        <f>COUNTIF(I8:I39,"&lt;100%")-C47</f>
        <v>0</v>
      </c>
      <c r="D50" s="20"/>
      <c r="E50" s="20"/>
      <c r="F50" s="20"/>
      <c r="G50" s="20"/>
      <c r="H50" s="20"/>
      <c r="I50" s="20"/>
      <c r="J50" s="13"/>
      <c r="K50" s="72"/>
    </row>
    <row r="51" spans="1:11" x14ac:dyDescent="0.2">
      <c r="A51" s="2"/>
      <c r="B51" s="2"/>
      <c r="C51" s="32"/>
      <c r="D51" s="20"/>
      <c r="E51" s="22" t="s">
        <v>26</v>
      </c>
      <c r="F51" s="13"/>
      <c r="G51" s="20"/>
      <c r="H51" s="20"/>
      <c r="I51" s="20"/>
      <c r="J51" s="13"/>
      <c r="K51" s="72"/>
    </row>
    <row r="52" spans="1:11" x14ac:dyDescent="0.2">
      <c r="A52" s="2"/>
      <c r="B52" s="2"/>
      <c r="C52" s="31" t="s">
        <v>24</v>
      </c>
      <c r="D52" s="20"/>
      <c r="E52" s="16">
        <v>0</v>
      </c>
      <c r="F52" s="16" t="s">
        <v>43</v>
      </c>
      <c r="G52" s="16" t="s">
        <v>44</v>
      </c>
      <c r="H52" s="16" t="s">
        <v>45</v>
      </c>
      <c r="I52" s="16" t="s">
        <v>46</v>
      </c>
      <c r="J52" s="16" t="s">
        <v>47</v>
      </c>
      <c r="K52" s="36">
        <v>1</v>
      </c>
    </row>
    <row r="53" spans="1:11" x14ac:dyDescent="0.2">
      <c r="B53" s="44"/>
      <c r="C53" s="5">
        <f>COUNTIF(I8:I39,"=100%")</f>
        <v>0</v>
      </c>
      <c r="D53" s="20"/>
      <c r="E53" s="3">
        <f t="shared" ref="E53:K53" si="11">COUNTIF(O8:O39,1)</f>
        <v>0</v>
      </c>
      <c r="F53" s="3">
        <f t="shared" si="11"/>
        <v>0</v>
      </c>
      <c r="G53" s="3">
        <f t="shared" si="11"/>
        <v>0</v>
      </c>
      <c r="H53" s="69">
        <f t="shared" si="11"/>
        <v>0</v>
      </c>
      <c r="I53" s="3">
        <f t="shared" si="11"/>
        <v>0</v>
      </c>
      <c r="J53" s="3">
        <f t="shared" si="11"/>
        <v>0</v>
      </c>
      <c r="K53" s="37">
        <f t="shared" si="11"/>
        <v>0</v>
      </c>
    </row>
    <row r="54" spans="1:11" x14ac:dyDescent="0.2">
      <c r="C54" s="32"/>
      <c r="D54" s="20"/>
      <c r="E54" s="22" t="s">
        <v>27</v>
      </c>
      <c r="F54" s="13"/>
      <c r="G54" s="21"/>
      <c r="H54" s="23"/>
      <c r="I54" s="23"/>
      <c r="J54" s="13"/>
      <c r="K54" s="72"/>
    </row>
    <row r="55" spans="1:11" x14ac:dyDescent="0.2">
      <c r="C55" s="31" t="s">
        <v>23</v>
      </c>
      <c r="D55" s="20"/>
      <c r="E55" s="16">
        <v>0</v>
      </c>
      <c r="F55" s="16" t="s">
        <v>43</v>
      </c>
      <c r="G55" s="16" t="s">
        <v>44</v>
      </c>
      <c r="H55" s="16" t="s">
        <v>45</v>
      </c>
      <c r="I55" s="16" t="s">
        <v>46</v>
      </c>
      <c r="J55" s="16" t="s">
        <v>47</v>
      </c>
      <c r="K55" s="36">
        <v>1</v>
      </c>
    </row>
    <row r="56" spans="1:11" x14ac:dyDescent="0.2">
      <c r="C56" s="5">
        <f>COUNTIF(I8:I39,"&gt;100%")</f>
        <v>0</v>
      </c>
      <c r="D56" s="20"/>
      <c r="E56" s="3">
        <f t="shared" ref="E56:K56" si="12">COUNTIF(O8:O39,2)</f>
        <v>0</v>
      </c>
      <c r="F56" s="3">
        <f t="shared" si="12"/>
        <v>0</v>
      </c>
      <c r="G56" s="3">
        <f t="shared" si="12"/>
        <v>0</v>
      </c>
      <c r="H56" s="69">
        <f t="shared" si="12"/>
        <v>0</v>
      </c>
      <c r="I56" s="3">
        <f t="shared" si="12"/>
        <v>0</v>
      </c>
      <c r="J56" s="3">
        <f t="shared" si="12"/>
        <v>0</v>
      </c>
      <c r="K56" s="37">
        <f t="shared" si="12"/>
        <v>0</v>
      </c>
    </row>
    <row r="57" spans="1:11" x14ac:dyDescent="0.2">
      <c r="C57" s="39"/>
      <c r="D57" s="23"/>
      <c r="E57" s="23"/>
      <c r="F57" s="23"/>
      <c r="G57" s="20"/>
      <c r="H57" s="20"/>
      <c r="I57" s="20"/>
      <c r="J57" s="13"/>
      <c r="K57" s="72"/>
    </row>
    <row r="58" spans="1:11" ht="13.5" thickBot="1" x14ac:dyDescent="0.25">
      <c r="C58" s="40"/>
      <c r="D58" s="41"/>
      <c r="E58" s="41"/>
      <c r="F58" s="41"/>
      <c r="G58" s="42"/>
      <c r="H58" s="42"/>
      <c r="I58" s="42"/>
      <c r="J58" s="73"/>
      <c r="K58" s="74"/>
    </row>
    <row r="59" spans="1:11" x14ac:dyDescent="0.2">
      <c r="C59" s="12"/>
      <c r="D59" s="12"/>
      <c r="E59" s="12"/>
      <c r="F59" s="12"/>
    </row>
    <row r="60" spans="1:11" x14ac:dyDescent="0.2">
      <c r="C60" s="12"/>
      <c r="D60" s="12"/>
      <c r="E60" s="12"/>
      <c r="F60" s="12"/>
    </row>
    <row r="61" spans="1:11" x14ac:dyDescent="0.2">
      <c r="C61" s="12"/>
      <c r="D61" s="12"/>
      <c r="E61" s="12"/>
      <c r="F61" s="12"/>
    </row>
    <row r="62" spans="1:11" x14ac:dyDescent="0.2">
      <c r="C62" s="12"/>
      <c r="D62" s="12"/>
      <c r="E62" s="12"/>
      <c r="F62" s="12"/>
    </row>
    <row r="63" spans="1:11" x14ac:dyDescent="0.2">
      <c r="C63" s="12"/>
      <c r="D63" s="12"/>
      <c r="E63" s="12"/>
      <c r="F63" s="12"/>
    </row>
  </sheetData>
  <sheetProtection password="F826" sheet="1" objects="1" scenarios="1" autoFilter="0"/>
  <protectedRanges>
    <protectedRange sqref="C4" name="Rango3"/>
    <protectedRange sqref="B8:G39" name="Rango1"/>
    <protectedRange sqref="J8:J39" name="Rango2"/>
    <protectedRange sqref="F4" name="Rango4"/>
  </protectedRanges>
  <autoFilter ref="B7:K7"/>
  <phoneticPr fontId="2" type="noConversion"/>
  <conditionalFormatting sqref="C47">
    <cfRule type="expression" dxfId="8" priority="1" stopIfTrue="1">
      <formula>COUNTA(I3:I8)</formula>
    </cfRule>
  </conditionalFormatting>
  <conditionalFormatting sqref="I8:I39 N8:N39">
    <cfRule type="cellIs" priority="2" stopIfTrue="1" operator="equal">
      <formula>0</formula>
    </cfRule>
    <cfRule type="cellIs" priority="3" stopIfTrue="1" operator="lessThan">
      <formula>100</formula>
    </cfRule>
    <cfRule type="cellIs" priority="4" stopIfTrue="1" operator="equal">
      <formula>100</formula>
    </cfRule>
  </conditionalFormatting>
  <dataValidations count="4">
    <dataValidation type="list" allowBlank="1" showInputMessage="1" showErrorMessage="1" sqref="B8:B39">
      <formula1>mf</formula1>
    </dataValidation>
    <dataValidation type="list" allowBlank="1" showInputMessage="1" showErrorMessage="1" sqref="C4">
      <formula1>$V$8:$V$15</formula1>
    </dataValidation>
    <dataValidation type="whole" operator="lessThan" allowBlank="1" showInputMessage="1" showErrorMessage="1" errorTitle="ERROR" error="No pueden ser más de 4 preguntas. Lee las pautas de la medición de la lectura comprensiva." sqref="J9:J39">
      <formula1>7</formula1>
    </dataValidation>
    <dataValidation type="whole" operator="lessThan" allowBlank="1" showInputMessage="1" showErrorMessage="1" errorTitle="ERROR" error="No pueden ser más de 6 preguntas. Lee las pautas de la medición de la lectura comprensiva." sqref="J8">
      <formula1>7</formula1>
    </dataValidation>
  </dataValidations>
  <pageMargins left="0.57999999999999996" right="0.75" top="0.12" bottom="0.14000000000000001" header="0" footer="0"/>
  <pageSetup paperSize="9" scale="85" orientation="landscape" r:id="rId1"/>
  <headerFooter alignWithMargins="0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49</vt:i4>
      </vt:variant>
    </vt:vector>
  </HeadingPairs>
  <TitlesOfParts>
    <vt:vector size="63" baseType="lpstr">
      <vt:lpstr>1º A</vt:lpstr>
      <vt:lpstr>1º B</vt:lpstr>
      <vt:lpstr>2º A</vt:lpstr>
      <vt:lpstr>2º B</vt:lpstr>
      <vt:lpstr>3ºA</vt:lpstr>
      <vt:lpstr>3ºB</vt:lpstr>
      <vt:lpstr>4ºA</vt:lpstr>
      <vt:lpstr>4ºB</vt:lpstr>
      <vt:lpstr>5ºA</vt:lpstr>
      <vt:lpstr>5ºB</vt:lpstr>
      <vt:lpstr>6ºA</vt:lpstr>
      <vt:lpstr>6ºB</vt:lpstr>
      <vt:lpstr>Conclusiones</vt:lpstr>
      <vt:lpstr>Informe de compatibilidad</vt:lpstr>
      <vt:lpstr>'1º A'!ECI_Rafael_Mallor_Gómez</vt:lpstr>
      <vt:lpstr>'1º B'!ECI_Rafael_Mallor_Gómez</vt:lpstr>
      <vt:lpstr>'2º A'!ECI_Rafael_Mallor_Gómez</vt:lpstr>
      <vt:lpstr>'2º B'!ECI_Rafael_Mallor_Gómez</vt:lpstr>
      <vt:lpstr>'3ºA'!ECI_Rafael_Mallor_Gómez</vt:lpstr>
      <vt:lpstr>'3ºB'!ECI_Rafael_Mallor_Gómez</vt:lpstr>
      <vt:lpstr>'4ºA'!ECI_Rafael_Mallor_Gómez</vt:lpstr>
      <vt:lpstr>'4ºB'!ECI_Rafael_Mallor_Gómez</vt:lpstr>
      <vt:lpstr>'5ºA'!ECI_Rafael_Mallor_Gómez</vt:lpstr>
      <vt:lpstr>'5ºB'!ECI_Rafael_Mallor_Gómez</vt:lpstr>
      <vt:lpstr>'6ºA'!ECI_Rafael_Mallor_Gómez</vt:lpstr>
      <vt:lpstr>'6ºB'!ECI_Rafael_Mallor_Gómez</vt:lpstr>
      <vt:lpstr>'1º A'!IIEE</vt:lpstr>
      <vt:lpstr>'1º B'!IIEE</vt:lpstr>
      <vt:lpstr>'2º A'!IIEE</vt:lpstr>
      <vt:lpstr>'2º B'!IIEE</vt:lpstr>
      <vt:lpstr>'3ºA'!IIEE</vt:lpstr>
      <vt:lpstr>'3ºB'!IIEE</vt:lpstr>
      <vt:lpstr>'4ºA'!IIEE</vt:lpstr>
      <vt:lpstr>'4ºB'!IIEE</vt:lpstr>
      <vt:lpstr>'5ºA'!IIEE</vt:lpstr>
      <vt:lpstr>'5ºB'!IIEE</vt:lpstr>
      <vt:lpstr>'6ºA'!IIEE</vt:lpstr>
      <vt:lpstr>'6ºB'!IIEE</vt:lpstr>
      <vt:lpstr>'1º A'!mf</vt:lpstr>
      <vt:lpstr>'1º B'!mf</vt:lpstr>
      <vt:lpstr>'2º A'!mf</vt:lpstr>
      <vt:lpstr>'2º B'!mf</vt:lpstr>
      <vt:lpstr>'3ºA'!mf</vt:lpstr>
      <vt:lpstr>'3ºB'!mf</vt:lpstr>
      <vt:lpstr>'4ºA'!mf</vt:lpstr>
      <vt:lpstr>'4ºB'!mf</vt:lpstr>
      <vt:lpstr>'5ºA'!mf</vt:lpstr>
      <vt:lpstr>'5ºB'!mf</vt:lpstr>
      <vt:lpstr>'6ºA'!mf</vt:lpstr>
      <vt:lpstr>'6ºB'!mf</vt:lpstr>
      <vt:lpstr>'1º B'!Sección</vt:lpstr>
      <vt:lpstr>'1º A'!XXX</vt:lpstr>
      <vt:lpstr>'1º B'!XXX</vt:lpstr>
      <vt:lpstr>'2º A'!XXX</vt:lpstr>
      <vt:lpstr>'2º B'!XXX</vt:lpstr>
      <vt:lpstr>'3ºA'!XXX</vt:lpstr>
      <vt:lpstr>'3ºB'!XXX</vt:lpstr>
      <vt:lpstr>'4ºA'!XXX</vt:lpstr>
      <vt:lpstr>'4ºB'!XXX</vt:lpstr>
      <vt:lpstr>'5ºA'!XXX</vt:lpstr>
      <vt:lpstr>'5ºB'!XXX</vt:lpstr>
      <vt:lpstr>'6ºA'!XXX</vt:lpstr>
      <vt:lpstr>'6ºB'!XXX</vt:lpstr>
    </vt:vector>
  </TitlesOfParts>
  <Company>INTERVIDA-PE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CL-CE2</dc:creator>
  <cp:lastModifiedBy>fredy hurtado pacheco</cp:lastModifiedBy>
  <cp:lastPrinted>2023-04-25T15:06:50Z</cp:lastPrinted>
  <dcterms:created xsi:type="dcterms:W3CDTF">2006-08-09T15:34:43Z</dcterms:created>
  <dcterms:modified xsi:type="dcterms:W3CDTF">2024-01-14T21:48:20Z</dcterms:modified>
</cp:coreProperties>
</file>